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10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0">'Stat comprehensive income'!$A$1:$G$55</definedName>
  </definedNames>
  <calcPr fullCalcOnLoad="1"/>
</workbook>
</file>

<file path=xl/sharedStrings.xml><?xml version="1.0" encoding="utf-8"?>
<sst xmlns="http://schemas.openxmlformats.org/spreadsheetml/2006/main" count="502" uniqueCount="376">
  <si>
    <t>Interest income</t>
  </si>
  <si>
    <t xml:space="preserve"> </t>
  </si>
  <si>
    <t>Quarter</t>
  </si>
  <si>
    <t>Current</t>
  </si>
  <si>
    <t>RM'000</t>
  </si>
  <si>
    <t>EMICO HOLDINGS BERHAD (Company No : 230326-D)</t>
  </si>
  <si>
    <t xml:space="preserve">            INDIVIDUAL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</si>
  <si>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</si>
  <si>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</si>
  <si>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</si>
  <si>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</si>
  <si>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</si>
  <si>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</si>
  <si>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</si>
  <si>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</si>
  <si>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</si>
  <si>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Goodwill on consolidation</t>
  </si>
  <si>
    <t>Cash and cash equivalents comprise of:</t>
  </si>
  <si>
    <t xml:space="preserve"> Cash and bank balances</t>
  </si>
  <si>
    <t>Basis of preparation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</si>
  <si>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</si>
  <si>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</si>
  <si>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</si>
  <si>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</si>
  <si>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</si>
  <si>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</si>
  <si>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</si>
  <si>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</si>
  <si>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</si>
  <si>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</si>
  <si>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</si>
  <si>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</si>
  <si>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</si>
  <si>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</si>
  <si>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</si>
  <si>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</si>
  <si>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</si>
  <si>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</si>
  <si>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</si>
  <si>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</si>
  <si>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</si>
  <si>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</si>
  <si>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</si>
  <si>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</si>
  <si>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</si>
  <si>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</si>
  <si>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</si>
  <si>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</si>
  <si>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</si>
  <si>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</si>
  <si>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</si>
  <si>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</si>
  <si>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</si>
  <si>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</si>
  <si>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</si>
  <si>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</si>
  <si>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</si>
  <si>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</si>
  <si>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</si>
  <si>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</si>
  <si>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</si>
  <si>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</si>
  <si>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</si>
  <si>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</si>
  <si>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</si>
  <si>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</si>
  <si>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</si>
  <si>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</si>
  <si>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</si>
  <si>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</si>
  <si>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</si>
  <si>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</si>
  <si>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</si>
  <si>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</si>
  <si>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</si>
  <si>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</si>
  <si>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</si>
  <si>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</si>
  <si>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</si>
  <si>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Deferred</t>
  </si>
  <si>
    <t>Current period</t>
  </si>
  <si>
    <t>I) Basic Earnings per share</t>
  </si>
  <si>
    <t>This note is not applicable for the financial period under review.</t>
  </si>
  <si>
    <t>Basic Earnings per share (Sen)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</si>
  <si>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</si>
  <si>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</si>
  <si>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</si>
  <si>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</si>
  <si>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</si>
  <si>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</si>
  <si>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</si>
  <si>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</si>
  <si>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</si>
  <si>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</si>
  <si>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</si>
  <si>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</si>
  <si>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Equity</t>
  </si>
  <si>
    <t>TOTAL ASSETS</t>
  </si>
  <si>
    <t xml:space="preserve">Total </t>
  </si>
  <si>
    <t>Equity</t>
  </si>
  <si>
    <t xml:space="preserve">Equity holders of the parent 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</si>
  <si>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</si>
  <si>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</si>
  <si>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</si>
  <si>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</si>
  <si>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</si>
  <si>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</si>
  <si>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</si>
  <si>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</si>
  <si>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</si>
  <si>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</si>
  <si>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</si>
  <si>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</si>
  <si>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</si>
  <si>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</si>
  <si>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</si>
  <si>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</si>
  <si>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Redeemable secured loan stocks</t>
  </si>
  <si>
    <t>Reserves</t>
  </si>
  <si>
    <t xml:space="preserve">Sales and purchases of trading items </t>
  </si>
  <si>
    <t>Profit/(Loss) for the period</t>
  </si>
  <si>
    <t>Cost of sales</t>
  </si>
  <si>
    <t>Sales and marketing expenses</t>
  </si>
  <si>
    <t>Administrative expenses</t>
  </si>
  <si>
    <t>Finance costs</t>
  </si>
  <si>
    <t>Tax expense</t>
  </si>
  <si>
    <t>Other comprehensive income, net of tax</t>
  </si>
  <si>
    <t>Profit/(Loss) attributable to:</t>
  </si>
  <si>
    <t xml:space="preserve">Earnings per share attributable to equity </t>
  </si>
  <si>
    <t>holders of the parent: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</si>
  <si>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</si>
  <si>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</si>
  <si>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</si>
  <si>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</si>
  <si>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</si>
  <si>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</si>
  <si>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</si>
  <si>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</si>
  <si>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</si>
  <si>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</si>
  <si>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CUMULATIVE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</si>
  <si>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</si>
  <si>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</si>
  <si>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</si>
  <si>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</si>
  <si>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</si>
  <si>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</si>
  <si>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</si>
  <si>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</si>
  <si>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</si>
  <si>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</si>
  <si>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Taxation - net</t>
  </si>
  <si>
    <t>Rental of factory paid and payable to:</t>
  </si>
  <si>
    <t>Beng Choo Marketing Sdn Bhd</t>
  </si>
  <si>
    <t>Under/ (over)  provision in prior years</t>
  </si>
  <si>
    <t xml:space="preserve">Manufacturing and trading </t>
  </si>
  <si>
    <t xml:space="preserve">Investment holdings </t>
  </si>
  <si>
    <t>REVENUE</t>
  </si>
  <si>
    <t>Total</t>
  </si>
  <si>
    <t>There were no material events subsequent to the end of the current quarter.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</si>
  <si>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</si>
  <si>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</si>
  <si>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</si>
  <si>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</si>
  <si>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</si>
  <si>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 xml:space="preserve">Interest income </t>
  </si>
  <si>
    <t>Changes in working capital: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</si>
  <si>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</si>
  <si>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</si>
  <si>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</si>
  <si>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</si>
  <si>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Property, plant and equipment written off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</si>
  <si>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</si>
  <si>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</si>
  <si>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</si>
  <si>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</si>
  <si>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</si>
  <si>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Upliftment/ (pledge) fixed deposits as security value</t>
  </si>
  <si>
    <t>Net cash used in financing activities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</si>
  <si>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</si>
  <si>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</si>
  <si>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</si>
  <si>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</si>
  <si>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</si>
  <si>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</si>
  <si>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</si>
  <si>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 xml:space="preserve">  3 months </t>
  </si>
  <si>
    <t>Period to-date</t>
  </si>
  <si>
    <t>Corresponding</t>
  </si>
  <si>
    <t>There were no profit on sale of investments or properties for the current financial period.</t>
  </si>
  <si>
    <t>Reserve</t>
  </si>
  <si>
    <t>Premium</t>
  </si>
  <si>
    <t>Revaluation</t>
  </si>
  <si>
    <t>Operating Income/(Expenses)</t>
  </si>
  <si>
    <t xml:space="preserve">Depreciation of property, plant and equipment </t>
  </si>
  <si>
    <t>Interest expense</t>
  </si>
  <si>
    <t>Unaudited</t>
  </si>
  <si>
    <t xml:space="preserve">As at </t>
  </si>
  <si>
    <t>Audited</t>
  </si>
  <si>
    <t>Current  Year</t>
  </si>
  <si>
    <t xml:space="preserve">Preceding Year </t>
  </si>
  <si>
    <t>Apr-12 to</t>
  </si>
  <si>
    <t>Liabilities of disposal group classified as held for sales</t>
  </si>
  <si>
    <t>Assets of disposal group classified as held for sales</t>
  </si>
  <si>
    <t>EXPLANATORY NOTES PURSUANT TO MFRS 134</t>
  </si>
  <si>
    <t>The interim financial statements are unaudited and has been prepared in compliance with MFRS 134,  Interim  Financial Reporting and</t>
  </si>
  <si>
    <t>PROFIT/ (LOSS) BEFORE TAX ("PBT" &amp; "LBT")</t>
  </si>
  <si>
    <t>Net Total</t>
  </si>
  <si>
    <t>Cash and cash equivalents</t>
  </si>
  <si>
    <t xml:space="preserve">Balance as of 1 April 2012 </t>
  </si>
  <si>
    <t>Add: Cash equivalents classified as held for sales</t>
  </si>
  <si>
    <t>Effects of exchange rate changes on cash and cash equivalents</t>
  </si>
  <si>
    <t>Gain on disposal of property , plant and equipment</t>
  </si>
  <si>
    <t>The valuation of land and buildings have been brought forward without amendments from the previous annual financial statements.</t>
  </si>
  <si>
    <t>Comparison with preceding year results</t>
  </si>
  <si>
    <t>Effective Date</t>
  </si>
  <si>
    <t>Amendments to MFRS 132</t>
  </si>
  <si>
    <t>Offsetting Financial Assets and Financial Liabilities</t>
  </si>
  <si>
    <t>31-03-2013</t>
  </si>
  <si>
    <t>Current tax assets</t>
  </si>
  <si>
    <t>Deferred revenue</t>
  </si>
  <si>
    <t>Balance as of 1 April 2013</t>
  </si>
  <si>
    <t xml:space="preserve">Accumulated losses </t>
  </si>
  <si>
    <t xml:space="preserve">Deferred tax liabilities </t>
  </si>
  <si>
    <t xml:space="preserve">Trade and other payables </t>
  </si>
  <si>
    <t xml:space="preserve"> Property, plant and equipment </t>
  </si>
  <si>
    <t>Trade and other receivables</t>
  </si>
  <si>
    <t>statements  for the year ended 31 March 2013 and the accompanying explanatory notes attached to the interim financial report)</t>
  </si>
  <si>
    <t xml:space="preserve">Preceding </t>
  </si>
  <si>
    <t>year ended</t>
  </si>
  <si>
    <t>Gain on disposal of investment property</t>
  </si>
  <si>
    <t>Gain on disposal of property, plant and equipment</t>
  </si>
  <si>
    <t>Reversal of impairment loss trade and other receivables</t>
  </si>
  <si>
    <t>Impairment loss on trade and other receivables</t>
  </si>
  <si>
    <t>Inventories written down</t>
  </si>
  <si>
    <t>Waiver of debts</t>
  </si>
  <si>
    <t>Bad debt written off</t>
  </si>
  <si>
    <t>Tax refund/ (paid)-net</t>
  </si>
  <si>
    <t>Redemption of Redeemable Secured Loan Stock</t>
  </si>
  <si>
    <t>Cash and cash equivalents at beginning of financial year</t>
  </si>
  <si>
    <t>The interim financial statements should be read in conjunction with the audited financial statements of the Group for the year ended</t>
  </si>
  <si>
    <t xml:space="preserve">that are significant to an understanding of the changes in the financial position and performance of the Group since the financial year </t>
  </si>
  <si>
    <t>31 March 2013.These explanatory notes attached to the interim financial statements provide an explanation of events and transactions</t>
  </si>
  <si>
    <t>The auditors' report on the financial statements for the year ended 31 March 2013 was not qualified.</t>
  </si>
  <si>
    <t xml:space="preserve">     Receivable financing</t>
  </si>
  <si>
    <t>Apr-13 to</t>
  </si>
  <si>
    <t>31.03.2013</t>
  </si>
  <si>
    <t>ended 31 March 2013.</t>
  </si>
  <si>
    <t>Amendments to MFRS 10</t>
  </si>
  <si>
    <t>Amendments to MFRS 12</t>
  </si>
  <si>
    <t>Amendments to MFRS 127</t>
  </si>
  <si>
    <t xml:space="preserve"> Decrease/(increase) in inventories</t>
  </si>
  <si>
    <t xml:space="preserve"> Decrease/(increase) in trade and other receivables</t>
  </si>
  <si>
    <t xml:space="preserve"> Proceed from disposal of asset held for sale</t>
  </si>
  <si>
    <t xml:space="preserve"> (Decrease)/increase in deferred revenue</t>
  </si>
  <si>
    <t xml:space="preserve"> (Decrease)/increase in trade and other payables</t>
  </si>
  <si>
    <t>&lt;--------3 months ended---------&gt;</t>
  </si>
  <si>
    <t>&lt;--------3 months ended----------&gt;</t>
  </si>
  <si>
    <t>&lt;------- 3 months ended ---------&gt;</t>
  </si>
  <si>
    <t>Basic, profit/(loss) for the period (sen)</t>
  </si>
  <si>
    <t>The Group expects the business environment for the remaining quarters to be challenging in view of the prevailing global economic condition.</t>
  </si>
  <si>
    <t>However, we will strive to maintain our competitiveness by continuously imrproving on our production efficiency and  productivity.</t>
  </si>
  <si>
    <t>Unrealised gain on foreign exchange</t>
  </si>
  <si>
    <t>There were no items affecting assets, liabilities, equity, net income or cash flows of the Group that are unusual because of their nature,</t>
  </si>
  <si>
    <t>size or incidence during the quarter under review.</t>
  </si>
  <si>
    <t>Oct-13 to</t>
  </si>
  <si>
    <t>b) Forfeiture of deposit from the aborted sales agreement for the disposal of  80% shares in PKB-Operasi Tembaga Sdn Bhd.</t>
  </si>
  <si>
    <t>a) Lower interest paid for RSLS which was fully redeemed on 29 November 2013; and</t>
  </si>
  <si>
    <t>FOR THE QUARTER  ENDED 31 MARCH 2014</t>
  </si>
  <si>
    <t>12 months</t>
  </si>
  <si>
    <t>31-3-2014</t>
  </si>
  <si>
    <t>31-3-2013</t>
  </si>
  <si>
    <t>AS AT 31 MARCH 2014</t>
  </si>
  <si>
    <t>FOR THE TWELVE MONTHS ENDED 31 MARCH 2014</t>
  </si>
  <si>
    <t>Balance as of 31 March 2014</t>
  </si>
  <si>
    <t>Balance as of 31 March 2013</t>
  </si>
  <si>
    <t>There have been no issuance and repayment of debt and equity securities for the financial quarter ended 31 March 2014.</t>
  </si>
  <si>
    <t>The analysis by activity of the Group for the financial period ended 31 March 2014 are as follows:</t>
  </si>
  <si>
    <t>&lt;--------12 months ended---------&gt;</t>
  </si>
  <si>
    <t>Jan-14 to</t>
  </si>
  <si>
    <t>&lt;------ 12 months ended --------&gt;</t>
  </si>
  <si>
    <t xml:space="preserve">  12 months </t>
  </si>
  <si>
    <t>31.3.2014</t>
  </si>
  <si>
    <t>31.3.2013</t>
  </si>
  <si>
    <t xml:space="preserve">12 months </t>
  </si>
  <si>
    <t>31.03.2014</t>
  </si>
  <si>
    <t>The Directors do not recommend any dividend for the period ended 31 March 2014.</t>
  </si>
  <si>
    <t>\</t>
  </si>
  <si>
    <t>NOTES TO THE INTERIM FINANCIAL STATEMENTS FOR THE 4TH QUARTER ENDED 31 MARCH 2014</t>
  </si>
  <si>
    <t>ADDITIONAL INFORMATION AS REQUIRED BY THE BURSA MALAYSIA SECURITIES  BERHAD LISTING</t>
  </si>
  <si>
    <t>REQUIREMENTS (PART A OF APPENDIX 9B)</t>
  </si>
  <si>
    <t>The transactions were entered in the normal course of business and have been established under normal commercial terms that are no less</t>
  </si>
  <si>
    <t>favourable than those arranged with independent third parties.</t>
  </si>
  <si>
    <t>Waiver of debt by supplier</t>
  </si>
  <si>
    <t>Allowance for doubtful debts no longer required</t>
  </si>
  <si>
    <t xml:space="preserve">The adoption of the following revised MFRSs and Amendments to MFRSs that came into effect on 1 January 2014 did not have any </t>
  </si>
  <si>
    <t>significant impact on the unaudited condensed financial statements upon their initial application:</t>
  </si>
  <si>
    <t>Significant transactions between the Group with the related parties during the financial period ended 31 March  2014 were as follows:</t>
  </si>
  <si>
    <t>There are no material litigation pending as at 21 May 2014.</t>
  </si>
  <si>
    <t xml:space="preserve">In tandem with no revenue being posted by the property development division for current quarter, it posted a higher LBT of RM0.93 million </t>
  </si>
  <si>
    <t>as compared to LBT of RM0.47 million in preceding quarter.</t>
  </si>
  <si>
    <t xml:space="preserve">For the current quarter under review, the revenue of the Group was slightly higher at RM15.64 million as compared to RM15.27 million in </t>
  </si>
  <si>
    <t xml:space="preserve">the preceding quarter despite no contribution from property development division. The completion of 56 units double storey terrace houses </t>
  </si>
  <si>
    <t>project in Bandar Mutiara, Sungai Petani was completed in preceding quarter.</t>
  </si>
  <si>
    <t xml:space="preserve">Manufacturing and trading division posted revenue of RM15.6 million for current quarter as compared to RM12.8 million  in preceding </t>
  </si>
  <si>
    <t xml:space="preserve">Investment holding division posted LBT of RM0.42 million as compared to PBT of RM0.19 million  in preceding quarter. The positive </t>
  </si>
  <si>
    <t xml:space="preserve">result for the preceding quarter was due to forfeiture of deposit from the aborted sales agreement for the disposal of 80% shares in </t>
  </si>
  <si>
    <t>PKB-Operasi Tembaga Sdn Bhd.</t>
  </si>
  <si>
    <t>The Group revenue for the year ended 31 March 2014 was RM69.26 million as compared to RM77.65 million for preceding year. The</t>
  </si>
  <si>
    <t xml:space="preserve">decline of 10.8% in revenue was caused by lower revenue from the property development division which posted M24.98 million in </t>
  </si>
  <si>
    <t>preceding year as compared to RM15.70 million for current year.</t>
  </si>
  <si>
    <t>However, property development division posted PBT of RM0.21 million for current year as compared to LBT of RM2.28 million in</t>
  </si>
  <si>
    <t xml:space="preserve">preceding year. The preceding year result was caused by the disposal of certain land and bulidings which were made based on force sale </t>
  </si>
  <si>
    <t>value which were below cost in order to raise cash for the redemption of the Group RSLS.</t>
  </si>
  <si>
    <t xml:space="preserve">Investment holding division posted a lower LBT of RM1.02 million as compared to preceding period LBT of  RM1.77 million due to the </t>
  </si>
  <si>
    <t xml:space="preserve">The manufacturing and trading division posted a slight increase of 2.3% in revenue from RM52.67 million in preceding year to RM53.57 </t>
  </si>
  <si>
    <t>million for current year. However the manufacturing and trading division posted PBT of RM0.91 million for current year as compared to</t>
  </si>
  <si>
    <t xml:space="preserve">a) Higher operational cost incurred by the manufacturing and trading division caused by the implementation of minimum wage, increase in </t>
  </si>
  <si>
    <t>The following revised MFRSs and Amendments to MFRSs applicable to the Group which has been issued by the MASB  and are not yet</t>
  </si>
  <si>
    <t>effective for adoption by the Group are as follows:</t>
  </si>
  <si>
    <t xml:space="preserve">quarter, a 21.9% increase in revenue. In tandem with the increase in revenue, the manufacturing and trading posted higher PBT of RM0.13 </t>
  </si>
  <si>
    <t xml:space="preserve">million for current quarter as compared to RM0.02 million in preceding quarter. </t>
  </si>
  <si>
    <t xml:space="preserve">    bank during the year which include a term loan of RM5 million which was utilised for the settlement of the remaining Group RSLS. In</t>
  </si>
  <si>
    <t xml:space="preserve">    addition, finance cost also increased with the additional interest on term loan and banking facilities.</t>
  </si>
  <si>
    <t>followings:</t>
  </si>
  <si>
    <t xml:space="preserve">    transportation, electricity and material costs; and</t>
  </si>
  <si>
    <t>Bad debts written off</t>
  </si>
  <si>
    <t>The PBT for current year were affected by the followings:</t>
  </si>
  <si>
    <t>There were no corporate proposals announced but not completed during the period.</t>
  </si>
  <si>
    <t>CONDENSED CONSOLIDATED STATEMENT OF PROFIT OR LOSS AND OTHER COMPREHENSIVE INCOME (UNAUDITED)</t>
  </si>
  <si>
    <t>Profit/(Loss) before tax</t>
  </si>
  <si>
    <t>Total comprehensive income/(loss) for the period</t>
  </si>
  <si>
    <t>Total comprehensive income/(loss) attributable to:</t>
  </si>
  <si>
    <t>Fully Diluted</t>
  </si>
  <si>
    <t>Non-controlling interests</t>
  </si>
  <si>
    <t xml:space="preserve"> Deferred tax assets</t>
  </si>
  <si>
    <t>Current tax liabilities</t>
  </si>
  <si>
    <t xml:space="preserve">(The condensed consolidated statement of financial position should be read in conjunction with the audited financial </t>
  </si>
  <si>
    <t xml:space="preserve">(The condensed consolidated statement of changes in equity should be read in conjunction with the audited financial </t>
  </si>
  <si>
    <t>Interests</t>
  </si>
  <si>
    <t>Non-controlling</t>
  </si>
  <si>
    <t>&lt;- -----------------   Attributable to equity holders of parent     ----------------------&gt;</t>
  </si>
  <si>
    <t>Profit/ (Loss) before tax</t>
  </si>
  <si>
    <t>CONDENSED CONSOLIDATED STATEMENTS OF CASH FLOWS - UNAUDITED</t>
  </si>
  <si>
    <t>Operating profit/(loss) before working capital changes</t>
  </si>
  <si>
    <t>Cash and cash equivalents at end of financial year</t>
  </si>
  <si>
    <t xml:space="preserve"> Deposits with licensed banks</t>
  </si>
  <si>
    <t>(The condensed consolidated statement of cash flows should be read in conjunction with the audited financial statements</t>
  </si>
  <si>
    <t xml:space="preserve"> for the year ended 31 March 2013 and the accompanying explanatory notes attached to the interim financial report)</t>
  </si>
  <si>
    <t>paragraph 9.22 of the Listing Requirements of Bursa Malaysia Securities Berhad.</t>
  </si>
  <si>
    <t>There were no capital commitments as at end of the reporting period.</t>
  </si>
  <si>
    <t xml:space="preserve">     Term loan</t>
  </si>
  <si>
    <t xml:space="preserve">Consolidated Financial Statements:Investment Entities </t>
  </si>
  <si>
    <t>Disclosure of Interest in Other Entities: Investment Entities</t>
  </si>
  <si>
    <t>Gross profit/(loss)</t>
  </si>
  <si>
    <t>Other income</t>
  </si>
  <si>
    <t>Operating profit/(loss)</t>
  </si>
  <si>
    <t xml:space="preserve">(The condensed consolidated statement of profit or loss and other comprehensive income should be read in conjunction with the audited financial </t>
  </si>
  <si>
    <t>Net cash used in investing activities</t>
  </si>
  <si>
    <t xml:space="preserve"> Less: Deposits pledged to licensed banks</t>
  </si>
  <si>
    <t xml:space="preserve">Unrealised gain on foreign exchange </t>
  </si>
  <si>
    <t xml:space="preserve"> Bank overdrafts included in bank borrowings</t>
  </si>
  <si>
    <t>Separate Financial Statements (2011): Investment Entities</t>
  </si>
  <si>
    <t>Amendments to MFRS 136</t>
  </si>
  <si>
    <t>Amendments to MFRS 139</t>
  </si>
  <si>
    <t>Novation of Derivatives and Continuation of Hedge Accounting</t>
  </si>
  <si>
    <t>IC Interpretation 21 Levies</t>
  </si>
  <si>
    <t>Amendments to MFRSs Annual Improvements 2010-2012 Cycle</t>
  </si>
  <si>
    <t>Amendments to MFRSs Annual Improvements 2011-2013 Cycle</t>
  </si>
  <si>
    <t>Defined Benefit Plans : Employee Contributions (Amendments to MFRS 119)</t>
  </si>
  <si>
    <t>PBT of RM1.69 million in preceding year. The preceding year PBT  include a gain of RM0.89 million from the disposal of investment property.</t>
  </si>
  <si>
    <t xml:space="preserve">b) Incidental cost of approximatelty RM0.11 million incurred in connection with the banking facilities of RM9.8 million obtained from a </t>
  </si>
  <si>
    <t>Other comprehensive income/(expense)</t>
  </si>
  <si>
    <t xml:space="preserve">  Profit/(Loss) from operations (RM'000)</t>
  </si>
  <si>
    <t>Included in operating income/(expenses) are the followings credits/(charges):</t>
  </si>
  <si>
    <t>Recoverable Amount Disclosures for Non-Financial Assets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</si>
</sst>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* #,##0.000_);_(* \(#,##0.000\);_(* &quot;-&quot;??_);_(@_)"/>
    <numFmt numFmtId="189" formatCode="_(* #,##0.0000_);_(* \(#,##0.0000\);_(* &quot;-&quot;??_);_(@_)"/>
    <numFmt numFmtId="190" formatCode="0.0000000000"/>
    <numFmt numFmtId="191" formatCode="0.00000000000"/>
    <numFmt numFmtId="192" formatCode="0.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13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9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1" fillId="0" borderId="0" xfId="42" applyNumberFormat="1" applyFont="1" applyAlignment="1">
      <alignment horizontal="right"/>
    </xf>
    <xf numFmtId="179" fontId="1" fillId="0" borderId="0" xfId="42" applyNumberFormat="1" applyFont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9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9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9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9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9" fontId="1" fillId="0" borderId="0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3" fontId="1" fillId="0" borderId="13" xfId="42" applyFont="1" applyBorder="1" applyAlignment="1">
      <alignment/>
    </xf>
    <xf numFmtId="179" fontId="1" fillId="0" borderId="20" xfId="4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1" fillId="0" borderId="14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21" xfId="42" applyNumberFormat="1" applyFont="1" applyBorder="1" applyAlignment="1">
      <alignment/>
    </xf>
    <xf numFmtId="179" fontId="1" fillId="0" borderId="22" xfId="42" applyNumberFormat="1" applyFont="1" applyBorder="1" applyAlignment="1">
      <alignment/>
    </xf>
    <xf numFmtId="179" fontId="1" fillId="0" borderId="23" xfId="42" applyNumberFormat="1" applyFont="1" applyBorder="1" applyAlignment="1">
      <alignment/>
    </xf>
    <xf numFmtId="179" fontId="1" fillId="0" borderId="24" xfId="42" applyNumberFormat="1" applyFont="1" applyBorder="1" applyAlignment="1">
      <alignment/>
    </xf>
    <xf numFmtId="179" fontId="1" fillId="0" borderId="25" xfId="42" applyNumberFormat="1" applyFont="1" applyBorder="1" applyAlignment="1">
      <alignment/>
    </xf>
    <xf numFmtId="179" fontId="1" fillId="0" borderId="26" xfId="42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40.28125" style="0" customWidth="1"/>
    <col min="2" max="2" width="15.1406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5</v>
      </c>
      <c r="B1" s="1"/>
      <c r="C1" s="1"/>
      <c r="D1" s="1"/>
      <c r="E1" s="1"/>
    </row>
    <row r="2" spans="1:5" ht="12.75">
      <c r="A2" s="2" t="s">
        <v>329</v>
      </c>
      <c r="B2" s="1"/>
      <c r="C2" s="1"/>
      <c r="D2" s="1"/>
      <c r="E2" s="1"/>
    </row>
    <row r="3" spans="1:5" ht="12.75">
      <c r="A3" s="2" t="s">
        <v>268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48" t="s">
        <v>6</v>
      </c>
      <c r="C5" s="49"/>
      <c r="E5" s="78" t="s">
        <v>140</v>
      </c>
      <c r="F5" s="79"/>
    </row>
    <row r="6" spans="1:6" ht="12.75">
      <c r="A6" s="1"/>
      <c r="B6" s="50" t="s">
        <v>1</v>
      </c>
      <c r="C6" s="51" t="s">
        <v>200</v>
      </c>
      <c r="E6" s="50" t="s">
        <v>3</v>
      </c>
      <c r="F6" s="50" t="s">
        <v>185</v>
      </c>
    </row>
    <row r="7" spans="1:6" ht="12.75">
      <c r="A7" s="1"/>
      <c r="B7" s="51" t="s">
        <v>199</v>
      </c>
      <c r="C7" s="51" t="s">
        <v>188</v>
      </c>
      <c r="E7" s="51" t="s">
        <v>269</v>
      </c>
      <c r="F7" s="51" t="s">
        <v>269</v>
      </c>
    </row>
    <row r="8" spans="1:6" ht="12.75">
      <c r="A8" s="1"/>
      <c r="B8" s="51" t="s">
        <v>2</v>
      </c>
      <c r="C8" s="52" t="s">
        <v>2</v>
      </c>
      <c r="E8" s="51" t="s">
        <v>187</v>
      </c>
      <c r="F8" s="51" t="s">
        <v>187</v>
      </c>
    </row>
    <row r="9" spans="1:6" ht="12.75">
      <c r="A9" s="1"/>
      <c r="B9" s="52" t="s">
        <v>270</v>
      </c>
      <c r="C9" s="52" t="s">
        <v>271</v>
      </c>
      <c r="E9" s="52" t="s">
        <v>270</v>
      </c>
      <c r="F9" s="52" t="s">
        <v>271</v>
      </c>
    </row>
    <row r="10" spans="1:6" ht="12.75">
      <c r="A10" s="1"/>
      <c r="B10" s="53" t="s">
        <v>4</v>
      </c>
      <c r="C10" s="53" t="s">
        <v>4</v>
      </c>
      <c r="E10" s="53" t="s">
        <v>4</v>
      </c>
      <c r="F10" s="53" t="s">
        <v>4</v>
      </c>
    </row>
    <row r="11" spans="1:6" ht="12.75">
      <c r="A11" s="1"/>
      <c r="B11" s="3"/>
      <c r="C11" s="3"/>
      <c r="E11" s="3"/>
      <c r="F11" s="3"/>
    </row>
    <row r="12" spans="1:6" ht="12.75">
      <c r="A12" s="31"/>
      <c r="B12" s="3"/>
      <c r="C12" s="3"/>
      <c r="E12" s="3"/>
      <c r="F12" s="3"/>
    </row>
    <row r="13" spans="1:8" ht="12.75">
      <c r="A13" s="1" t="s">
        <v>8</v>
      </c>
      <c r="B13" s="10">
        <v>15644</v>
      </c>
      <c r="C13" s="10">
        <v>23807</v>
      </c>
      <c r="E13" s="10">
        <v>69262</v>
      </c>
      <c r="F13" s="10">
        <v>77650</v>
      </c>
      <c r="G13" s="1"/>
      <c r="H13" s="1"/>
    </row>
    <row r="14" spans="1:8" ht="12.75">
      <c r="A14" s="1" t="s">
        <v>121</v>
      </c>
      <c r="B14" s="8">
        <v>-13859</v>
      </c>
      <c r="C14" s="8">
        <v>-24097</v>
      </c>
      <c r="E14" s="8">
        <v>-59391</v>
      </c>
      <c r="F14" s="8">
        <v>-71172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354</v>
      </c>
      <c r="B16" s="10">
        <f>SUM(B13:B15)</f>
        <v>1785</v>
      </c>
      <c r="C16" s="10">
        <f>SUM(C13:C15)</f>
        <v>-290</v>
      </c>
      <c r="E16" s="10">
        <f>SUM(E13:E15)</f>
        <v>9871</v>
      </c>
      <c r="F16" s="10">
        <f>SUM(F13:F15)</f>
        <v>6478</v>
      </c>
      <c r="G16" s="1"/>
      <c r="H16" s="1"/>
    </row>
    <row r="17" spans="1:8" ht="12.75">
      <c r="A17" s="1" t="s">
        <v>355</v>
      </c>
      <c r="B17" s="10">
        <v>426</v>
      </c>
      <c r="C17" s="10">
        <v>915</v>
      </c>
      <c r="E17" s="10">
        <v>1666</v>
      </c>
      <c r="F17" s="10">
        <v>2449</v>
      </c>
      <c r="G17" s="1"/>
      <c r="H17" s="1"/>
    </row>
    <row r="18" spans="1:8" ht="12.75">
      <c r="A18" s="1" t="s">
        <v>122</v>
      </c>
      <c r="B18" s="10">
        <v>-324</v>
      </c>
      <c r="C18" s="10">
        <v>-788</v>
      </c>
      <c r="E18" s="10">
        <v>-1963</v>
      </c>
      <c r="F18" s="10">
        <v>-2464</v>
      </c>
      <c r="G18" s="1"/>
      <c r="H18" s="1"/>
    </row>
    <row r="19" spans="1:8" ht="12.75">
      <c r="A19" s="1" t="s">
        <v>123</v>
      </c>
      <c r="B19" s="8">
        <v>-2972</v>
      </c>
      <c r="C19" s="8">
        <v>-2347</v>
      </c>
      <c r="E19" s="8">
        <v>-8785</v>
      </c>
      <c r="F19" s="8">
        <v>-6889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356</v>
      </c>
      <c r="B21" s="10">
        <f>SUM(B16:B19)</f>
        <v>-1085</v>
      </c>
      <c r="C21" s="10">
        <f>SUM(C16:C19)</f>
        <v>-2510</v>
      </c>
      <c r="E21" s="10">
        <f>SUM(E16:E19)</f>
        <v>789</v>
      </c>
      <c r="F21" s="10">
        <f>SUM(F16:F19)</f>
        <v>-426</v>
      </c>
      <c r="G21" s="1"/>
      <c r="H21" s="1"/>
    </row>
    <row r="22" spans="1:8" ht="12.75">
      <c r="A22" s="1" t="s">
        <v>124</v>
      </c>
      <c r="B22" s="8">
        <v>-140</v>
      </c>
      <c r="C22" s="8">
        <v>-315</v>
      </c>
      <c r="E22" s="8">
        <v>-686</v>
      </c>
      <c r="F22" s="8">
        <v>-1925</v>
      </c>
      <c r="G22" s="1"/>
      <c r="H22" s="1"/>
    </row>
    <row r="23" spans="1:8" ht="12.75">
      <c r="A23" s="1"/>
      <c r="B23" s="10"/>
      <c r="C23" s="10"/>
      <c r="E23" s="10"/>
      <c r="F23" s="10"/>
      <c r="G23" s="1"/>
      <c r="H23" s="1"/>
    </row>
    <row r="24" spans="1:8" ht="12.75">
      <c r="A24" s="1" t="s">
        <v>330</v>
      </c>
      <c r="B24" s="7">
        <f>SUM(B21:B22)</f>
        <v>-1225</v>
      </c>
      <c r="C24" s="7">
        <f>SUM(C21:C22)</f>
        <v>-2825</v>
      </c>
      <c r="E24" s="7">
        <f>SUM(E21:E22)</f>
        <v>103</v>
      </c>
      <c r="F24" s="7">
        <f>SUM(F21:F22)</f>
        <v>-2351</v>
      </c>
      <c r="G24" s="1"/>
      <c r="H24" s="1"/>
    </row>
    <row r="25" spans="1:8" ht="12.75">
      <c r="A25" s="1" t="s">
        <v>125</v>
      </c>
      <c r="B25" s="8">
        <v>-137</v>
      </c>
      <c r="C25" s="8">
        <v>80</v>
      </c>
      <c r="E25" s="8">
        <v>-76</v>
      </c>
      <c r="F25" s="8">
        <v>64</v>
      </c>
      <c r="G25" s="1"/>
      <c r="H25" s="1"/>
    </row>
    <row r="26" spans="1:6" ht="12.75">
      <c r="A26" s="42"/>
      <c r="B26" s="40"/>
      <c r="C26" s="40"/>
      <c r="E26" s="40"/>
      <c r="F26" s="40"/>
    </row>
    <row r="27" spans="1:6" ht="13.5" thickBot="1">
      <c r="A27" s="2" t="s">
        <v>120</v>
      </c>
      <c r="B27" s="46">
        <f>+B24+B25</f>
        <v>-1362</v>
      </c>
      <c r="C27" s="46">
        <f>+C24+C25</f>
        <v>-2745</v>
      </c>
      <c r="E27" s="46">
        <f>+E24+E25</f>
        <v>27</v>
      </c>
      <c r="F27" s="46">
        <f>+F24+F25</f>
        <v>-2287</v>
      </c>
    </row>
    <row r="28" spans="1:6" ht="12.75">
      <c r="A28" s="1"/>
      <c r="B28" s="1"/>
      <c r="C28" s="1"/>
      <c r="E28" s="1"/>
      <c r="F28" s="1"/>
    </row>
    <row r="29" spans="1:6" ht="12.75">
      <c r="A29" s="2" t="s">
        <v>127</v>
      </c>
      <c r="B29" s="1"/>
      <c r="C29" s="1"/>
      <c r="E29" s="1"/>
      <c r="F29" s="1"/>
    </row>
    <row r="30" spans="1:6" ht="12.75">
      <c r="A30" s="1" t="s">
        <v>100</v>
      </c>
      <c r="B30" s="7">
        <f>+B27-B31</f>
        <v>-1081</v>
      </c>
      <c r="C30" s="7">
        <v>-2540</v>
      </c>
      <c r="E30" s="7">
        <f>+E27-E31</f>
        <v>328</v>
      </c>
      <c r="F30" s="7">
        <f>+F27-F31</f>
        <v>-1980</v>
      </c>
    </row>
    <row r="31" spans="1:6" ht="12.75">
      <c r="A31" s="1" t="s">
        <v>334</v>
      </c>
      <c r="B31" s="7">
        <v>-281</v>
      </c>
      <c r="C31" s="7">
        <v>-205</v>
      </c>
      <c r="E31" s="7">
        <v>-301</v>
      </c>
      <c r="F31" s="7">
        <v>-307</v>
      </c>
    </row>
    <row r="32" spans="1:6" ht="12.75">
      <c r="A32" s="1"/>
      <c r="B32" s="15"/>
      <c r="C32" s="15"/>
      <c r="E32" s="15"/>
      <c r="F32" s="15"/>
    </row>
    <row r="33" spans="1:6" ht="13.5" thickBot="1">
      <c r="A33" s="2" t="s">
        <v>1</v>
      </c>
      <c r="B33" s="37">
        <f>+B30+B31</f>
        <v>-1362</v>
      </c>
      <c r="C33" s="37">
        <f>+C30+C31</f>
        <v>-2745</v>
      </c>
      <c r="E33" s="37">
        <f>+E30+E31</f>
        <v>27</v>
      </c>
      <c r="F33" s="37">
        <f>+F30+F31</f>
        <v>-2287</v>
      </c>
    </row>
    <row r="34" spans="1:6" ht="12.75">
      <c r="A34" s="1"/>
      <c r="B34" s="1"/>
      <c r="C34" s="1"/>
      <c r="E34" s="1"/>
      <c r="F34" s="1"/>
    </row>
    <row r="35" spans="1:6" ht="12.75">
      <c r="A35" s="2" t="s">
        <v>126</v>
      </c>
      <c r="B35" s="7">
        <v>0</v>
      </c>
      <c r="C35" s="7">
        <v>0</v>
      </c>
      <c r="E35" s="7">
        <v>0</v>
      </c>
      <c r="F35" s="7">
        <v>0</v>
      </c>
    </row>
    <row r="36" spans="1:6" ht="12.75">
      <c r="A36" s="1"/>
      <c r="B36" s="47"/>
      <c r="C36" s="47"/>
      <c r="E36" s="47"/>
      <c r="F36" s="47"/>
    </row>
    <row r="37" spans="1:6" ht="13.5" thickBot="1">
      <c r="A37" s="1" t="s">
        <v>331</v>
      </c>
      <c r="B37" s="41">
        <f>SUM(B33:B35)</f>
        <v>-1362</v>
      </c>
      <c r="C37" s="41">
        <f>SUM(C33:C35)</f>
        <v>-2745</v>
      </c>
      <c r="E37" s="41">
        <f>SUM(E33:E35)</f>
        <v>27</v>
      </c>
      <c r="F37" s="41">
        <f>SUM(F33:F35)</f>
        <v>-2287</v>
      </c>
    </row>
    <row r="38" spans="1:6" ht="12.75">
      <c r="A38" s="1"/>
      <c r="B38" s="1"/>
      <c r="C38" s="1"/>
      <c r="E38" s="1"/>
      <c r="F38" s="1"/>
    </row>
    <row r="39" spans="1:6" ht="12.75">
      <c r="A39" s="1"/>
      <c r="B39" s="1"/>
      <c r="C39" s="1"/>
      <c r="E39" s="1"/>
      <c r="F39" s="1"/>
    </row>
    <row r="40" spans="1:6" ht="12.75">
      <c r="A40" s="2" t="s">
        <v>332</v>
      </c>
      <c r="B40" s="1"/>
      <c r="C40" s="1"/>
      <c r="E40" s="1"/>
      <c r="F40" s="1"/>
    </row>
    <row r="41" spans="1:6" ht="12.75">
      <c r="A41" s="1" t="s">
        <v>100</v>
      </c>
      <c r="B41" s="7">
        <f>+B30+B35</f>
        <v>-1081</v>
      </c>
      <c r="C41" s="7">
        <f>+C30+C35</f>
        <v>-2540</v>
      </c>
      <c r="E41" s="7">
        <f>+E30+E35</f>
        <v>328</v>
      </c>
      <c r="F41" s="7">
        <f>+F30+F35</f>
        <v>-1980</v>
      </c>
    </row>
    <row r="42" spans="1:6" ht="12.75">
      <c r="A42" s="1" t="s">
        <v>334</v>
      </c>
      <c r="B42" s="7">
        <f>+B31</f>
        <v>-281</v>
      </c>
      <c r="C42" s="7">
        <f>+C31</f>
        <v>-205</v>
      </c>
      <c r="E42" s="7">
        <f>+E31</f>
        <v>-301</v>
      </c>
      <c r="F42" s="7">
        <f>+F31</f>
        <v>-307</v>
      </c>
    </row>
    <row r="43" spans="1:6" ht="12.75">
      <c r="A43" s="1"/>
      <c r="B43" s="15"/>
      <c r="C43" s="15"/>
      <c r="E43" s="15"/>
      <c r="F43" s="15"/>
    </row>
    <row r="44" spans="1:6" ht="13.5" thickBot="1">
      <c r="A44" s="2" t="s">
        <v>1</v>
      </c>
      <c r="B44" s="9">
        <f>+B41+B42</f>
        <v>-1362</v>
      </c>
      <c r="C44" s="9">
        <f>+C41+C42</f>
        <v>-2745</v>
      </c>
      <c r="D44" s="55"/>
      <c r="E44" s="9">
        <f>+E41+E42</f>
        <v>27</v>
      </c>
      <c r="F44" s="9">
        <f>+F41+F42</f>
        <v>-2287</v>
      </c>
    </row>
    <row r="45" spans="1:6" ht="12.75">
      <c r="A45" s="1"/>
      <c r="B45" s="1"/>
      <c r="C45" s="1"/>
      <c r="E45" s="1"/>
      <c r="F45" s="1"/>
    </row>
    <row r="46" spans="1:6" ht="12.75">
      <c r="A46" s="1"/>
      <c r="B46" s="1"/>
      <c r="C46" s="1"/>
      <c r="E46" s="1"/>
      <c r="F46" s="1"/>
    </row>
    <row r="47" spans="1:6" ht="12.75">
      <c r="A47" s="2" t="s">
        <v>128</v>
      </c>
      <c r="B47" s="1"/>
      <c r="C47" s="1"/>
      <c r="E47" s="1"/>
      <c r="F47" s="1"/>
    </row>
    <row r="48" spans="1:6" ht="12.75">
      <c r="A48" s="2" t="s">
        <v>129</v>
      </c>
      <c r="B48" s="1"/>
      <c r="C48" s="1"/>
      <c r="E48" s="1"/>
      <c r="F48" s="1"/>
    </row>
    <row r="49" spans="1:6" ht="13.5" thickBot="1">
      <c r="A49" s="1" t="s">
        <v>259</v>
      </c>
      <c r="B49" s="43">
        <f>+Notes!F256</f>
        <v>-1.1268985791278785</v>
      </c>
      <c r="C49" s="43">
        <f>+Notes!G256</f>
        <v>-2.647846800170963</v>
      </c>
      <c r="E49" s="43">
        <f>+Notes!H256</f>
        <v>0.3419266734079039</v>
      </c>
      <c r="F49" s="43">
        <f>+Notes!I256</f>
        <v>-2.064069552889176</v>
      </c>
    </row>
    <row r="50" spans="1:6" ht="12.75">
      <c r="A50" s="1"/>
      <c r="B50" s="1"/>
      <c r="C50" s="1"/>
      <c r="E50" s="1"/>
      <c r="F50" s="1"/>
    </row>
    <row r="51" spans="1:6" ht="13.5" thickBot="1">
      <c r="A51" s="1" t="s">
        <v>333</v>
      </c>
      <c r="B51" s="76">
        <f>+B49</f>
        <v>-1.1268985791278785</v>
      </c>
      <c r="C51" s="76">
        <f>+C49</f>
        <v>-2.647846800170963</v>
      </c>
      <c r="E51" s="76">
        <f>+E49</f>
        <v>0.3419266734079039</v>
      </c>
      <c r="F51" s="76">
        <f>+F49</f>
        <v>-2.064069552889176</v>
      </c>
    </row>
    <row r="52" spans="1:6" ht="12.75">
      <c r="A52" s="1"/>
      <c r="B52" s="1"/>
      <c r="C52" s="1"/>
      <c r="E52" s="1"/>
      <c r="F52" s="1"/>
    </row>
    <row r="53" spans="1:6" ht="12.75">
      <c r="A53" s="1" t="s">
        <v>1</v>
      </c>
      <c r="B53" s="1"/>
      <c r="C53" s="1"/>
      <c r="E53" s="1"/>
      <c r="F53" s="1"/>
    </row>
    <row r="54" spans="1:4" ht="12.75">
      <c r="A54" s="1" t="s">
        <v>357</v>
      </c>
      <c r="B54" s="1"/>
      <c r="C54" s="1"/>
      <c r="D54" s="1"/>
    </row>
    <row r="55" spans="1:4" ht="12.75">
      <c r="A55" s="1" t="s">
        <v>227</v>
      </c>
      <c r="B55" s="1"/>
      <c r="C55" s="1"/>
      <c r="D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zoomScalePageLayoutView="0" workbookViewId="0" topLeftCell="A49">
      <selection activeCell="E37" sqref="E37"/>
    </sheetView>
  </sheetViews>
  <sheetFormatPr defaultColWidth="9.140625" defaultRowHeight="12.75"/>
  <cols>
    <col min="5" max="5" width="12.8515625" style="0" customWidth="1"/>
    <col min="6" max="6" width="13.7109375" style="0" customWidth="1"/>
    <col min="7" max="7" width="8.57421875" style="0" customWidth="1"/>
    <col min="8" max="8" width="13.7109375" style="0" customWidth="1"/>
    <col min="9" max="9" width="5.140625" style="0" customWidth="1"/>
  </cols>
  <sheetData>
    <row r="1" spans="1:9" ht="12.75">
      <c r="A1" s="2" t="s">
        <v>5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130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272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3" t="s">
        <v>197</v>
      </c>
      <c r="G5" s="1"/>
      <c r="H5" s="3" t="s">
        <v>197</v>
      </c>
      <c r="I5" s="1"/>
    </row>
    <row r="6" spans="6:8" ht="12.75">
      <c r="F6" s="67" t="s">
        <v>270</v>
      </c>
      <c r="G6" s="3"/>
      <c r="H6" s="67" t="s">
        <v>218</v>
      </c>
    </row>
    <row r="7" spans="6:8" ht="12.75">
      <c r="F7" s="3" t="s">
        <v>4</v>
      </c>
      <c r="G7" s="3"/>
      <c r="H7" s="3" t="s">
        <v>4</v>
      </c>
    </row>
    <row r="8" spans="6:8" ht="12.75">
      <c r="F8" s="3" t="s">
        <v>196</v>
      </c>
      <c r="G8" s="44"/>
      <c r="H8" s="67" t="s">
        <v>198</v>
      </c>
    </row>
    <row r="9" spans="7:8" ht="12.75">
      <c r="G9" s="3"/>
      <c r="H9" s="70" t="s">
        <v>1</v>
      </c>
    </row>
    <row r="10" spans="1:8" ht="12.75">
      <c r="A10" s="2" t="s">
        <v>85</v>
      </c>
      <c r="B10" s="1"/>
      <c r="C10" s="1"/>
      <c r="D10" s="1"/>
      <c r="E10" s="1"/>
      <c r="F10" s="29"/>
      <c r="G10" s="3"/>
      <c r="H10" s="29"/>
    </row>
    <row r="11" spans="1:8" ht="12.75">
      <c r="A11" s="2" t="s">
        <v>92</v>
      </c>
      <c r="B11" s="1"/>
      <c r="C11" s="1"/>
      <c r="D11" s="1"/>
      <c r="E11" s="1"/>
      <c r="F11" s="36"/>
      <c r="G11" s="3"/>
      <c r="H11" s="36"/>
    </row>
    <row r="12" spans="1:8" ht="12.75">
      <c r="A12" s="1" t="s">
        <v>225</v>
      </c>
      <c r="B12" s="1"/>
      <c r="C12" s="1"/>
      <c r="D12" s="1"/>
      <c r="E12" s="1"/>
      <c r="F12" s="5">
        <v>21142</v>
      </c>
      <c r="G12" s="7"/>
      <c r="H12" s="5">
        <v>21268</v>
      </c>
    </row>
    <row r="13" spans="1:8" ht="12.75">
      <c r="A13" s="1" t="s">
        <v>15</v>
      </c>
      <c r="B13" s="1"/>
      <c r="C13" s="1"/>
      <c r="D13" s="1"/>
      <c r="E13" s="1"/>
      <c r="F13" s="5">
        <v>197</v>
      </c>
      <c r="G13" s="7"/>
      <c r="H13" s="5">
        <v>204</v>
      </c>
    </row>
    <row r="14" spans="1:8" ht="12.75">
      <c r="A14" s="1" t="s">
        <v>16</v>
      </c>
      <c r="B14" s="1"/>
      <c r="C14" s="1"/>
      <c r="D14" s="1"/>
      <c r="E14" s="1"/>
      <c r="F14" s="5">
        <v>552</v>
      </c>
      <c r="G14" s="7"/>
      <c r="H14" s="5">
        <v>552</v>
      </c>
    </row>
    <row r="15" spans="1:8" ht="12.75">
      <c r="A15" s="1" t="s">
        <v>335</v>
      </c>
      <c r="B15" s="1"/>
      <c r="C15" s="1"/>
      <c r="D15" s="1"/>
      <c r="E15" s="1"/>
      <c r="F15" s="5">
        <v>325</v>
      </c>
      <c r="G15" s="7"/>
      <c r="H15" s="5">
        <v>128</v>
      </c>
    </row>
    <row r="16" spans="1:8" ht="12.75">
      <c r="A16" s="1"/>
      <c r="B16" s="1"/>
      <c r="C16" s="1"/>
      <c r="D16" s="1"/>
      <c r="E16" s="1"/>
      <c r="F16" s="13">
        <f>SUM(F12:F15)</f>
        <v>22216</v>
      </c>
      <c r="G16" s="10"/>
      <c r="H16" s="13">
        <f>SUM(H12:H15)</f>
        <v>22152</v>
      </c>
    </row>
    <row r="17" spans="1:8" ht="12.75">
      <c r="A17" s="1"/>
      <c r="B17" s="1"/>
      <c r="C17" s="1"/>
      <c r="D17" s="1"/>
      <c r="E17" s="1"/>
      <c r="F17" s="7"/>
      <c r="G17" s="10"/>
      <c r="H17" s="7"/>
    </row>
    <row r="18" spans="1:8" ht="12.75">
      <c r="A18" s="2" t="s">
        <v>91</v>
      </c>
      <c r="B18" s="1"/>
      <c r="C18" s="1"/>
      <c r="D18" s="1"/>
      <c r="E18" s="1"/>
      <c r="F18" s="7"/>
      <c r="G18" s="10"/>
      <c r="H18" s="7"/>
    </row>
    <row r="19" spans="1:8" ht="12.75">
      <c r="A19" s="1" t="s">
        <v>7</v>
      </c>
      <c r="B19" s="1"/>
      <c r="D19" s="1"/>
      <c r="E19" s="1"/>
      <c r="F19" s="12">
        <v>38227</v>
      </c>
      <c r="G19" s="10"/>
      <c r="H19" s="12">
        <v>38068</v>
      </c>
    </row>
    <row r="20" spans="1:8" ht="12.75">
      <c r="A20" s="1" t="s">
        <v>226</v>
      </c>
      <c r="B20" s="1"/>
      <c r="D20" s="1"/>
      <c r="E20" s="1"/>
      <c r="F20" s="5">
        <v>12124</v>
      </c>
      <c r="G20" s="10" t="s">
        <v>1</v>
      </c>
      <c r="H20" s="5">
        <v>13010</v>
      </c>
    </row>
    <row r="21" spans="1:8" ht="12.75">
      <c r="A21" s="1" t="s">
        <v>219</v>
      </c>
      <c r="B21" s="1"/>
      <c r="D21" s="1"/>
      <c r="E21" s="1"/>
      <c r="F21" s="5">
        <v>103</v>
      </c>
      <c r="G21" s="10"/>
      <c r="H21" s="5">
        <v>60</v>
      </c>
    </row>
    <row r="22" spans="1:8" ht="12.75">
      <c r="A22" s="1" t="s">
        <v>208</v>
      </c>
      <c r="B22" s="1"/>
      <c r="D22" s="1"/>
      <c r="E22" s="1"/>
      <c r="F22" s="6">
        <v>3268</v>
      </c>
      <c r="G22" s="10"/>
      <c r="H22" s="6">
        <v>6848</v>
      </c>
    </row>
    <row r="23" spans="2:8" ht="12.75">
      <c r="B23" s="1"/>
      <c r="C23" s="1"/>
      <c r="D23" s="1"/>
      <c r="E23" s="1"/>
      <c r="F23" s="13">
        <f>SUM(F19:F22)</f>
        <v>53722</v>
      </c>
      <c r="G23" s="10"/>
      <c r="H23" s="13">
        <f>SUM(H19:H22)</f>
        <v>57986</v>
      </c>
    </row>
    <row r="24" spans="2:8" ht="12.75">
      <c r="B24" s="1"/>
      <c r="C24" s="1"/>
      <c r="D24" s="1"/>
      <c r="E24" s="1"/>
      <c r="F24" s="10"/>
      <c r="G24" s="10"/>
      <c r="H24" s="10"/>
    </row>
    <row r="25" spans="1:8" ht="12.75">
      <c r="A25" s="1" t="s">
        <v>203</v>
      </c>
      <c r="B25" s="1"/>
      <c r="C25" s="1"/>
      <c r="D25" s="1"/>
      <c r="E25" s="1"/>
      <c r="F25" s="7">
        <v>0</v>
      </c>
      <c r="G25" s="10"/>
      <c r="H25" s="7">
        <v>3186</v>
      </c>
    </row>
    <row r="26" spans="1:8" ht="12.75">
      <c r="A26" s="1"/>
      <c r="B26" s="1"/>
      <c r="C26" s="1"/>
      <c r="D26" s="1"/>
      <c r="E26" s="1"/>
      <c r="F26" s="15"/>
      <c r="G26" s="10"/>
      <c r="H26" s="15"/>
    </row>
    <row r="27" spans="1:8" ht="13.5" thickBot="1">
      <c r="A27" s="2" t="s">
        <v>97</v>
      </c>
      <c r="B27" s="1"/>
      <c r="C27" s="1"/>
      <c r="D27" s="1"/>
      <c r="E27" s="1"/>
      <c r="F27" s="37">
        <f>+F23+F16+F25</f>
        <v>75938</v>
      </c>
      <c r="G27" s="10"/>
      <c r="H27" s="37">
        <f>+H23+H16+H25</f>
        <v>83324</v>
      </c>
    </row>
    <row r="28" spans="1:8" ht="12.75">
      <c r="A28" s="1"/>
      <c r="B28" s="1"/>
      <c r="C28" s="1"/>
      <c r="D28" s="1"/>
      <c r="E28" s="1"/>
      <c r="F28" s="7"/>
      <c r="G28" s="10"/>
      <c r="H28" s="7"/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2" t="s">
        <v>86</v>
      </c>
      <c r="B30" s="1"/>
      <c r="C30" s="1"/>
      <c r="D30" s="1"/>
      <c r="E30" s="1"/>
      <c r="F30" s="7"/>
      <c r="G30" s="10"/>
      <c r="H30" s="7"/>
    </row>
    <row r="31" spans="1:8" ht="12.75">
      <c r="A31" s="2" t="s">
        <v>87</v>
      </c>
      <c r="B31" s="1"/>
      <c r="C31" s="1"/>
      <c r="D31" s="1"/>
      <c r="E31" s="1"/>
      <c r="F31" s="7"/>
      <c r="G31" s="10"/>
      <c r="H31" s="7"/>
    </row>
    <row r="32" spans="1:8" ht="12.75">
      <c r="A32" s="1" t="s">
        <v>88</v>
      </c>
      <c r="B32" s="1"/>
      <c r="C32" s="1"/>
      <c r="D32" s="1"/>
      <c r="E32" s="1"/>
      <c r="F32" s="12">
        <v>95927</v>
      </c>
      <c r="G32" s="10"/>
      <c r="H32" s="12">
        <v>95927</v>
      </c>
    </row>
    <row r="33" spans="1:8" ht="12.75">
      <c r="A33" s="1" t="s">
        <v>118</v>
      </c>
      <c r="B33" s="1"/>
      <c r="C33" s="1"/>
      <c r="D33" s="1"/>
      <c r="E33" s="1"/>
      <c r="F33" s="5">
        <v>16250</v>
      </c>
      <c r="G33" s="10"/>
      <c r="H33" s="5">
        <v>16250</v>
      </c>
    </row>
    <row r="34" spans="1:8" ht="12.75">
      <c r="A34" s="1" t="s">
        <v>222</v>
      </c>
      <c r="C34" s="1"/>
      <c r="D34" s="1"/>
      <c r="E34" s="1"/>
      <c r="F34" s="5">
        <v>-79998</v>
      </c>
      <c r="G34" s="10"/>
      <c r="H34" s="5">
        <v>-80326</v>
      </c>
    </row>
    <row r="35" spans="1:8" ht="12.75">
      <c r="A35" s="1"/>
      <c r="C35" s="1"/>
      <c r="D35" s="1"/>
      <c r="E35" s="1"/>
      <c r="F35" s="12">
        <f>SUM(F32:F34)</f>
        <v>32179</v>
      </c>
      <c r="G35" s="10"/>
      <c r="H35" s="12">
        <f>SUM(H32:H34)</f>
        <v>31851</v>
      </c>
    </row>
    <row r="36" spans="1:8" ht="12.75">
      <c r="A36" s="1" t="s">
        <v>334</v>
      </c>
      <c r="B36" s="1"/>
      <c r="C36" s="1"/>
      <c r="D36" s="1"/>
      <c r="E36" s="1"/>
      <c r="F36" s="6">
        <v>7916</v>
      </c>
      <c r="G36" s="10"/>
      <c r="H36" s="6">
        <v>8217</v>
      </c>
    </row>
    <row r="37" spans="1:8" ht="12.75">
      <c r="A37" s="1" t="s">
        <v>96</v>
      </c>
      <c r="B37" s="1"/>
      <c r="C37" s="1"/>
      <c r="D37" s="1"/>
      <c r="E37" s="1"/>
      <c r="F37" s="13">
        <f>+F35+F36</f>
        <v>40095</v>
      </c>
      <c r="G37" s="10"/>
      <c r="H37" s="13">
        <f>+H35+H36</f>
        <v>40068</v>
      </c>
    </row>
    <row r="38" spans="1:8" ht="12.75">
      <c r="A38" s="1"/>
      <c r="B38" s="1"/>
      <c r="C38" s="1"/>
      <c r="D38" s="1"/>
      <c r="E38" s="1"/>
      <c r="F38" s="7"/>
      <c r="G38" s="10"/>
      <c r="H38" s="7"/>
    </row>
    <row r="39" spans="1:8" ht="12.75">
      <c r="A39" s="2" t="s">
        <v>90</v>
      </c>
      <c r="B39" s="1"/>
      <c r="C39" s="1"/>
      <c r="D39" s="1"/>
      <c r="E39" s="1"/>
      <c r="F39" s="7"/>
      <c r="G39" s="10"/>
      <c r="H39" s="7"/>
    </row>
    <row r="40" spans="1:8" ht="12.75">
      <c r="A40" s="1" t="s">
        <v>93</v>
      </c>
      <c r="B40" s="1"/>
      <c r="C40" s="1"/>
      <c r="D40" s="1"/>
      <c r="E40" s="1"/>
      <c r="F40" s="12">
        <v>4958</v>
      </c>
      <c r="G40" s="10"/>
      <c r="H40" s="12">
        <v>1229</v>
      </c>
    </row>
    <row r="41" spans="1:8" ht="12.75">
      <c r="A41" s="1" t="s">
        <v>223</v>
      </c>
      <c r="B41" s="1"/>
      <c r="C41" s="1"/>
      <c r="D41" s="1"/>
      <c r="E41" s="1"/>
      <c r="F41" s="6">
        <v>3429</v>
      </c>
      <c r="G41" s="10"/>
      <c r="H41" s="6">
        <v>3103</v>
      </c>
    </row>
    <row r="42" spans="1:8" ht="12.75">
      <c r="A42" s="1"/>
      <c r="B42" s="1"/>
      <c r="C42" s="1"/>
      <c r="D42" s="1"/>
      <c r="E42" s="1"/>
      <c r="F42" s="13">
        <f>SUM(F40:F41)</f>
        <v>8387</v>
      </c>
      <c r="G42" s="10"/>
      <c r="H42" s="13">
        <f>SUM(H40:H41)</f>
        <v>4332</v>
      </c>
    </row>
    <row r="43" spans="1:8" ht="12.75">
      <c r="A43" s="1"/>
      <c r="B43" s="1"/>
      <c r="C43" s="1"/>
      <c r="D43" s="1"/>
      <c r="E43" s="1"/>
      <c r="F43" s="7"/>
      <c r="G43" s="10"/>
      <c r="H43" s="7"/>
    </row>
    <row r="44" spans="1:8" ht="12.75">
      <c r="A44" s="2" t="s">
        <v>89</v>
      </c>
      <c r="B44" s="1"/>
      <c r="C44" s="1"/>
      <c r="D44" s="1"/>
      <c r="E44" s="1"/>
      <c r="F44" s="7"/>
      <c r="G44" s="10"/>
      <c r="H44" s="7"/>
    </row>
    <row r="45" spans="1:8" ht="12.75">
      <c r="A45" s="1" t="s">
        <v>224</v>
      </c>
      <c r="C45" s="1"/>
      <c r="D45" s="1"/>
      <c r="E45" s="1"/>
      <c r="F45" s="12">
        <v>17316</v>
      </c>
      <c r="G45" s="10"/>
      <c r="H45" s="12">
        <v>15526</v>
      </c>
    </row>
    <row r="46" spans="1:8" ht="12.75">
      <c r="A46" s="1" t="s">
        <v>117</v>
      </c>
      <c r="C46" s="1"/>
      <c r="D46" s="1"/>
      <c r="E46" s="1"/>
      <c r="F46" s="5">
        <v>0</v>
      </c>
      <c r="G46" s="10"/>
      <c r="H46" s="5">
        <v>9756</v>
      </c>
    </row>
    <row r="47" spans="1:8" ht="12.75">
      <c r="A47" s="1" t="s">
        <v>94</v>
      </c>
      <c r="C47" s="1"/>
      <c r="D47" s="1"/>
      <c r="E47" s="1"/>
      <c r="F47" s="5">
        <v>4844</v>
      </c>
      <c r="G47" s="10"/>
      <c r="H47" s="5">
        <v>2135</v>
      </c>
    </row>
    <row r="48" spans="1:8" ht="12.75">
      <c r="A48" s="1" t="s">
        <v>220</v>
      </c>
      <c r="C48" s="1"/>
      <c r="D48" s="1"/>
      <c r="E48" s="1"/>
      <c r="F48" s="5">
        <v>4841</v>
      </c>
      <c r="G48" s="10"/>
      <c r="H48" s="5">
        <v>10254</v>
      </c>
    </row>
    <row r="49" spans="1:8" ht="12.75">
      <c r="A49" s="1" t="s">
        <v>336</v>
      </c>
      <c r="C49" s="1"/>
      <c r="D49" s="1"/>
      <c r="E49" s="1"/>
      <c r="F49" s="5">
        <v>455</v>
      </c>
      <c r="G49" s="10"/>
      <c r="H49" s="5">
        <v>503</v>
      </c>
    </row>
    <row r="50" spans="1:8" ht="12.75">
      <c r="A50" s="1"/>
      <c r="B50" s="1"/>
      <c r="C50" s="1"/>
      <c r="D50" s="1"/>
      <c r="E50" s="1"/>
      <c r="F50" s="13">
        <f>SUM(F45:F49)</f>
        <v>27456</v>
      </c>
      <c r="G50" s="10"/>
      <c r="H50" s="13">
        <f>SUM(H45:H49)</f>
        <v>38174</v>
      </c>
    </row>
    <row r="51" spans="1:8" ht="12.75">
      <c r="A51" s="1"/>
      <c r="B51" s="1"/>
      <c r="C51" s="1"/>
      <c r="D51" s="1"/>
      <c r="E51" s="1"/>
      <c r="F51" s="7"/>
      <c r="G51" s="10"/>
      <c r="H51" s="7"/>
    </row>
    <row r="52" spans="1:8" ht="12.75">
      <c r="A52" s="1" t="s">
        <v>202</v>
      </c>
      <c r="B52" s="1"/>
      <c r="C52" s="1"/>
      <c r="D52" s="1"/>
      <c r="E52" s="1"/>
      <c r="F52" s="7">
        <v>0</v>
      </c>
      <c r="G52" s="10"/>
      <c r="H52" s="7">
        <v>750</v>
      </c>
    </row>
    <row r="53" spans="1:8" ht="12.75">
      <c r="A53" s="1"/>
      <c r="B53" s="1"/>
      <c r="C53" s="1"/>
      <c r="D53" s="1"/>
      <c r="E53" s="1"/>
      <c r="F53" s="15"/>
      <c r="G53" s="10"/>
      <c r="H53" s="15"/>
    </row>
    <row r="54" spans="1:8" ht="13.5" thickBot="1">
      <c r="A54" s="2" t="s">
        <v>95</v>
      </c>
      <c r="B54" s="1"/>
      <c r="C54" s="1"/>
      <c r="D54" s="1"/>
      <c r="E54" s="1"/>
      <c r="F54" s="37">
        <f>+F37+F42+F50+F52</f>
        <v>75938</v>
      </c>
      <c r="G54" s="39"/>
      <c r="H54" s="37">
        <f>+H37+H42+H50+H52</f>
        <v>83324</v>
      </c>
    </row>
    <row r="55" spans="1:8" ht="12.75">
      <c r="A55" s="1"/>
      <c r="B55" s="1"/>
      <c r="C55" s="1"/>
      <c r="D55" s="1"/>
      <c r="E55" s="1"/>
      <c r="F55" s="7"/>
      <c r="G55" s="10"/>
      <c r="H55" s="7"/>
    </row>
    <row r="56" spans="1:8" ht="13.5" thickBot="1">
      <c r="A56" s="1" t="s">
        <v>105</v>
      </c>
      <c r="B56" s="1"/>
      <c r="C56" s="1"/>
      <c r="D56" s="1"/>
      <c r="E56" s="1"/>
      <c r="F56" s="38">
        <f>+F35/F32</f>
        <v>0.33545300071929696</v>
      </c>
      <c r="G56" s="14"/>
      <c r="H56" s="38">
        <f>+H35/H32</f>
        <v>0.3320337339852179</v>
      </c>
    </row>
    <row r="57" spans="1:8" ht="12.75">
      <c r="A57" s="1"/>
      <c r="B57" s="1"/>
      <c r="C57" s="1"/>
      <c r="D57" s="1"/>
      <c r="E57" s="1"/>
      <c r="F57" s="1"/>
      <c r="G57" s="11"/>
      <c r="H57" s="1"/>
    </row>
    <row r="58" spans="1:8" ht="12.75">
      <c r="A58" s="1" t="s">
        <v>337</v>
      </c>
      <c r="B58" s="1"/>
      <c r="C58" s="1"/>
      <c r="D58" s="1"/>
      <c r="G58" s="1"/>
      <c r="H58" s="1"/>
    </row>
    <row r="59" spans="1:8" ht="12.75">
      <c r="A59" s="1" t="s">
        <v>227</v>
      </c>
      <c r="B59" s="1"/>
      <c r="C59" s="1"/>
      <c r="D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1"/>
      <c r="H60" s="1"/>
    </row>
    <row r="61" spans="1:8" ht="12.75">
      <c r="A61" s="1"/>
      <c r="B61" s="1"/>
      <c r="C61" s="1"/>
      <c r="D61" s="1"/>
      <c r="E61" s="1"/>
      <c r="F61" s="1"/>
      <c r="G61" s="11"/>
      <c r="H61" s="1"/>
    </row>
    <row r="62" spans="1:9" ht="12.75">
      <c r="A62" s="1"/>
      <c r="B62" s="1"/>
      <c r="C62" s="1"/>
      <c r="D62" s="1"/>
      <c r="E62" s="1"/>
      <c r="F62" s="1"/>
      <c r="G62" s="11"/>
      <c r="H62" s="7"/>
      <c r="I62" s="1"/>
    </row>
    <row r="63" spans="1:9" ht="12.75">
      <c r="A63" s="1"/>
      <c r="B63" s="1"/>
      <c r="C63" s="1"/>
      <c r="D63" s="1"/>
      <c r="E63" s="1"/>
      <c r="F63" s="1"/>
      <c r="G63" s="11"/>
      <c r="H63" s="7"/>
      <c r="I63" s="1"/>
    </row>
    <row r="64" spans="1:8" ht="12.75">
      <c r="A64" s="1"/>
      <c r="B64" s="1"/>
      <c r="C64" s="1"/>
      <c r="D64" s="1"/>
      <c r="E64" s="1"/>
      <c r="F64" s="1"/>
      <c r="G64" s="11"/>
      <c r="H64" s="7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6:8" ht="12.75">
      <c r="F87" s="1"/>
      <c r="G87" s="11"/>
      <c r="H87" s="7"/>
    </row>
    <row r="88" spans="6:8" ht="12.75"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ht="12">
      <c r="H158" s="19"/>
    </row>
    <row r="159" ht="12">
      <c r="H159" s="19"/>
    </row>
    <row r="160" ht="12">
      <c r="H160" s="19"/>
    </row>
    <row r="161" ht="12">
      <c r="H161" s="19"/>
    </row>
    <row r="162" ht="12">
      <c r="H162" s="19"/>
    </row>
    <row r="163" ht="12">
      <c r="H163" s="19"/>
    </row>
    <row r="164" ht="12">
      <c r="H164" s="19"/>
    </row>
    <row r="165" ht="12">
      <c r="H165" s="19"/>
    </row>
    <row r="166" ht="12">
      <c r="H166" s="19"/>
    </row>
    <row r="167" ht="12">
      <c r="H167" s="19"/>
    </row>
    <row r="168" ht="12">
      <c r="H168" s="19"/>
    </row>
    <row r="169" ht="12">
      <c r="H169" s="19"/>
    </row>
    <row r="170" ht="12">
      <c r="H170" s="19"/>
    </row>
    <row r="171" ht="12">
      <c r="H171" s="19"/>
    </row>
    <row r="172" ht="12">
      <c r="H172" s="19"/>
    </row>
    <row r="173" ht="12">
      <c r="H173" s="19"/>
    </row>
    <row r="174" ht="12">
      <c r="H174" s="19"/>
    </row>
    <row r="175" ht="12">
      <c r="H175" s="19"/>
    </row>
    <row r="176" ht="12">
      <c r="H176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zoomScalePageLayoutView="0" workbookViewId="0" topLeftCell="A28">
      <selection activeCell="A26" sqref="A26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8515625" style="0" customWidth="1"/>
    <col min="7" max="7" width="10.140625" style="0" customWidth="1"/>
    <col min="8" max="8" width="11.57421875" style="0" customWidth="1"/>
    <col min="9" max="9" width="12.57421875" style="0" customWidth="1"/>
    <col min="10" max="10" width="9.421875" style="0" bestFit="1" customWidth="1"/>
  </cols>
  <sheetData>
    <row r="1" ht="12.75">
      <c r="A1" s="2" t="s">
        <v>5</v>
      </c>
    </row>
    <row r="2" ht="12.75">
      <c r="A2" s="2" t="s">
        <v>10</v>
      </c>
    </row>
    <row r="3" ht="12.75">
      <c r="A3" s="2" t="s">
        <v>273</v>
      </c>
    </row>
    <row r="4" spans="1:7" ht="12.75">
      <c r="A4" s="2" t="s">
        <v>4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 t="s">
        <v>341</v>
      </c>
      <c r="F5" s="1"/>
      <c r="G5" s="1"/>
    </row>
    <row r="6" spans="1:12" ht="12.75">
      <c r="A6" s="1"/>
      <c r="B6" s="1"/>
      <c r="C6" s="1"/>
      <c r="D6" s="1"/>
      <c r="E6" s="17" t="s">
        <v>11</v>
      </c>
      <c r="F6" s="17" t="s">
        <v>11</v>
      </c>
      <c r="G6" s="17" t="s">
        <v>192</v>
      </c>
      <c r="H6" s="17" t="s">
        <v>12</v>
      </c>
      <c r="I6" s="17" t="s">
        <v>340</v>
      </c>
      <c r="J6" s="17" t="s">
        <v>98</v>
      </c>
      <c r="K6" s="1"/>
      <c r="L6" s="1"/>
    </row>
    <row r="7" spans="1:12" ht="12.75">
      <c r="A7" s="1"/>
      <c r="B7" s="1"/>
      <c r="C7" s="1"/>
      <c r="D7" s="1"/>
      <c r="E7" s="18" t="s">
        <v>13</v>
      </c>
      <c r="F7" s="18" t="s">
        <v>191</v>
      </c>
      <c r="G7" s="18" t="s">
        <v>190</v>
      </c>
      <c r="H7" s="18" t="s">
        <v>14</v>
      </c>
      <c r="I7" s="18" t="s">
        <v>339</v>
      </c>
      <c r="J7" s="18" t="s">
        <v>99</v>
      </c>
      <c r="K7" s="1"/>
      <c r="L7" s="1"/>
    </row>
    <row r="8" spans="1:12" ht="12.75">
      <c r="A8" s="1"/>
      <c r="B8" s="1"/>
      <c r="C8" s="1"/>
      <c r="D8" s="1"/>
      <c r="E8" s="58"/>
      <c r="F8" s="58"/>
      <c r="G8" s="58"/>
      <c r="H8" s="58"/>
      <c r="I8" s="58"/>
      <c r="J8" s="58"/>
      <c r="K8" s="1"/>
      <c r="L8" s="1"/>
    </row>
    <row r="9" spans="1:12" ht="12.75">
      <c r="A9" s="1" t="s">
        <v>221</v>
      </c>
      <c r="B9" s="1"/>
      <c r="C9" s="1"/>
      <c r="D9" s="1"/>
      <c r="E9" s="7">
        <v>95927</v>
      </c>
      <c r="F9" s="7">
        <v>7737</v>
      </c>
      <c r="G9" s="7">
        <v>8513</v>
      </c>
      <c r="H9" s="7">
        <v>-80326</v>
      </c>
      <c r="I9" s="7">
        <v>8217</v>
      </c>
      <c r="J9" s="7">
        <f>SUM(E9:I9)</f>
        <v>40068</v>
      </c>
      <c r="K9" s="1"/>
      <c r="L9" s="1"/>
    </row>
    <row r="10" spans="1:12" ht="12.75">
      <c r="A10" s="1"/>
      <c r="B10" s="1"/>
      <c r="C10" s="1"/>
      <c r="D10" s="1"/>
      <c r="E10" s="7"/>
      <c r="F10" s="7"/>
      <c r="G10" s="7"/>
      <c r="H10" s="7"/>
      <c r="I10" s="7"/>
      <c r="J10" s="7"/>
      <c r="K10" s="1"/>
      <c r="L10" s="1"/>
    </row>
    <row r="11" spans="1:12" ht="12.75">
      <c r="A11" s="1" t="s">
        <v>372</v>
      </c>
      <c r="B11" s="1"/>
      <c r="C11" s="1"/>
      <c r="D11" s="1"/>
      <c r="E11" s="81">
        <v>0</v>
      </c>
      <c r="F11" s="15">
        <v>0</v>
      </c>
      <c r="G11" s="15">
        <v>0</v>
      </c>
      <c r="H11" s="15">
        <v>0</v>
      </c>
      <c r="I11" s="15">
        <v>0</v>
      </c>
      <c r="J11" s="82">
        <v>0</v>
      </c>
      <c r="K11" s="1"/>
      <c r="L11" s="1"/>
    </row>
    <row r="12" spans="1:12" ht="12.75">
      <c r="A12" s="1"/>
      <c r="B12" s="1"/>
      <c r="C12" s="1"/>
      <c r="D12" s="1"/>
      <c r="E12" s="83"/>
      <c r="F12" s="10"/>
      <c r="G12" s="10"/>
      <c r="H12" s="10"/>
      <c r="I12" s="10"/>
      <c r="J12" s="84"/>
      <c r="K12" s="1"/>
      <c r="L12" s="1"/>
    </row>
    <row r="13" spans="1:12" ht="12.75">
      <c r="A13" s="1" t="s">
        <v>120</v>
      </c>
      <c r="B13" s="1"/>
      <c r="C13" s="1"/>
      <c r="D13" s="1"/>
      <c r="E13" s="85">
        <v>0</v>
      </c>
      <c r="F13" s="8">
        <v>0</v>
      </c>
      <c r="G13" s="8">
        <v>0</v>
      </c>
      <c r="H13" s="8">
        <v>328</v>
      </c>
      <c r="I13" s="8">
        <v>-301</v>
      </c>
      <c r="J13" s="86">
        <f>+H13+I13</f>
        <v>27</v>
      </c>
      <c r="K13" s="1"/>
      <c r="L13" s="1"/>
    </row>
    <row r="14" spans="1:12" ht="12.75">
      <c r="A14" s="1"/>
      <c r="B14" s="1"/>
      <c r="C14" s="1"/>
      <c r="D14" s="1"/>
      <c r="E14" s="10"/>
      <c r="F14" s="10"/>
      <c r="G14" s="10"/>
      <c r="H14" s="10"/>
      <c r="I14" s="10"/>
      <c r="J14" s="10"/>
      <c r="K14" s="1"/>
      <c r="L14" s="1"/>
    </row>
    <row r="15" spans="1:12" ht="12.75">
      <c r="A15" s="1" t="s">
        <v>331</v>
      </c>
      <c r="B15" s="1"/>
      <c r="C15" s="1"/>
      <c r="D15" s="1"/>
      <c r="E15" s="10">
        <f>SUM(E11:E13)</f>
        <v>0</v>
      </c>
      <c r="F15" s="10">
        <f>SUM(F11:F13)</f>
        <v>0</v>
      </c>
      <c r="G15" s="10">
        <f>SUM(G11:G13)</f>
        <v>0</v>
      </c>
      <c r="H15" s="10">
        <f>SUM(H11:H13)</f>
        <v>328</v>
      </c>
      <c r="I15" s="10">
        <f>SUM(I11:I13)</f>
        <v>-301</v>
      </c>
      <c r="J15" s="10">
        <f>SUM(J11:J13)</f>
        <v>27</v>
      </c>
      <c r="K15" s="1"/>
      <c r="L15" s="1"/>
    </row>
    <row r="16" spans="1:12" ht="12.75">
      <c r="A16" s="1"/>
      <c r="B16" s="1"/>
      <c r="C16" s="1"/>
      <c r="D16" s="1"/>
      <c r="E16" s="8"/>
      <c r="F16" s="8"/>
      <c r="G16" s="8"/>
      <c r="H16" s="8"/>
      <c r="I16" s="8"/>
      <c r="J16" s="8"/>
      <c r="K16" s="1"/>
      <c r="L16" s="1"/>
    </row>
    <row r="17" spans="1:12" ht="12.75">
      <c r="A17" s="1"/>
      <c r="B17" s="1"/>
      <c r="C17" s="1"/>
      <c r="D17" s="1"/>
      <c r="E17" s="7"/>
      <c r="F17" s="7"/>
      <c r="G17" s="7"/>
      <c r="H17" s="7"/>
      <c r="I17" s="7"/>
      <c r="J17" s="7"/>
      <c r="K17" s="1"/>
      <c r="L17" s="1"/>
    </row>
    <row r="18" spans="1:12" ht="13.5" thickBot="1">
      <c r="A18" s="1" t="s">
        <v>274</v>
      </c>
      <c r="B18" s="1"/>
      <c r="C18" s="1"/>
      <c r="D18" s="1"/>
      <c r="E18" s="9">
        <f>+E9+E15</f>
        <v>95927</v>
      </c>
      <c r="F18" s="9">
        <f>+F9+F15</f>
        <v>7737</v>
      </c>
      <c r="G18" s="9">
        <f>+G9+G15</f>
        <v>8513</v>
      </c>
      <c r="H18" s="9">
        <f>+H9+H15</f>
        <v>-79998</v>
      </c>
      <c r="I18" s="9">
        <f>+I9+I15</f>
        <v>7916</v>
      </c>
      <c r="J18" s="9">
        <f>+J9+J15</f>
        <v>40095</v>
      </c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 t="s">
        <v>209</v>
      </c>
      <c r="B21" s="1"/>
      <c r="C21" s="1"/>
      <c r="D21" s="1"/>
      <c r="E21" s="7">
        <v>95927</v>
      </c>
      <c r="F21" s="7">
        <v>7737</v>
      </c>
      <c r="G21" s="7">
        <v>8513</v>
      </c>
      <c r="H21" s="7">
        <v>-78346</v>
      </c>
      <c r="I21" s="7">
        <v>8524</v>
      </c>
      <c r="J21" s="7">
        <f>SUM(E21:I21)</f>
        <v>42355</v>
      </c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372</v>
      </c>
      <c r="B23" s="1"/>
      <c r="C23" s="1"/>
      <c r="D23" s="1"/>
      <c r="E23" s="81">
        <v>0</v>
      </c>
      <c r="F23" s="15">
        <v>0</v>
      </c>
      <c r="G23" s="15">
        <v>0</v>
      </c>
      <c r="H23" s="15">
        <v>0</v>
      </c>
      <c r="I23" s="15">
        <v>0</v>
      </c>
      <c r="J23" s="82">
        <v>0</v>
      </c>
      <c r="K23" s="1"/>
      <c r="L23" s="1"/>
    </row>
    <row r="24" spans="1:12" ht="12.75">
      <c r="A24" s="1"/>
      <c r="B24" s="1"/>
      <c r="C24" s="1"/>
      <c r="D24" s="1"/>
      <c r="E24" s="87"/>
      <c r="F24" s="11"/>
      <c r="G24" s="11"/>
      <c r="H24" s="11"/>
      <c r="I24" s="11"/>
      <c r="J24" s="88"/>
      <c r="K24" s="1"/>
      <c r="L24" s="1"/>
    </row>
    <row r="25" spans="1:12" ht="12.75">
      <c r="A25" s="1" t="s">
        <v>120</v>
      </c>
      <c r="B25" s="1"/>
      <c r="C25" s="1"/>
      <c r="D25" s="1"/>
      <c r="E25" s="85">
        <v>0</v>
      </c>
      <c r="F25" s="8">
        <v>0</v>
      </c>
      <c r="G25" s="8">
        <v>0</v>
      </c>
      <c r="H25" s="8">
        <v>-1980</v>
      </c>
      <c r="I25" s="8">
        <v>-307</v>
      </c>
      <c r="J25" s="86">
        <f>+H25+I25</f>
        <v>-2287</v>
      </c>
      <c r="K25" s="1"/>
      <c r="L25" s="1"/>
    </row>
    <row r="26" spans="1:12" ht="12.75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"/>
      <c r="L26" s="1"/>
    </row>
    <row r="27" spans="1:12" ht="12.75">
      <c r="A27" s="1" t="s">
        <v>331</v>
      </c>
      <c r="B27" s="1"/>
      <c r="C27" s="1"/>
      <c r="D27" s="1"/>
      <c r="E27" s="10">
        <f>SUM(E23:E25)</f>
        <v>0</v>
      </c>
      <c r="F27" s="10">
        <f>SUM(F23:F25)</f>
        <v>0</v>
      </c>
      <c r="G27" s="10">
        <f>SUM(G23:G25)</f>
        <v>0</v>
      </c>
      <c r="H27" s="10">
        <f>SUM(H23:H25)</f>
        <v>-1980</v>
      </c>
      <c r="I27" s="10">
        <f>SUM(I23:I25)</f>
        <v>-307</v>
      </c>
      <c r="J27" s="10">
        <f>SUM(J23:J25)</f>
        <v>-2287</v>
      </c>
      <c r="K27" s="1"/>
      <c r="L27" s="1"/>
    </row>
    <row r="28" spans="1:12" ht="12.75">
      <c r="A28" s="1"/>
      <c r="B28" s="1"/>
      <c r="C28" s="1"/>
      <c r="D28" s="1"/>
      <c r="E28" s="8"/>
      <c r="F28" s="8"/>
      <c r="G28" s="8"/>
      <c r="H28" s="8"/>
      <c r="I28" s="8"/>
      <c r="J28" s="8"/>
      <c r="K28" s="1"/>
      <c r="L28" s="1"/>
    </row>
    <row r="29" spans="1:12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1"/>
      <c r="L29" s="1"/>
    </row>
    <row r="30" spans="1:12" ht="13.5" thickBot="1">
      <c r="A30" s="1" t="s">
        <v>275</v>
      </c>
      <c r="B30" s="1"/>
      <c r="C30" s="1"/>
      <c r="D30" s="1"/>
      <c r="E30" s="9">
        <f>+E21+E27</f>
        <v>95927</v>
      </c>
      <c r="F30" s="9">
        <f>+F21+F27</f>
        <v>7737</v>
      </c>
      <c r="G30" s="9">
        <f>+G21+G27</f>
        <v>8513</v>
      </c>
      <c r="H30" s="9">
        <f>+H21+H27</f>
        <v>-80326</v>
      </c>
      <c r="I30" s="9">
        <f>+I21+I27</f>
        <v>8217</v>
      </c>
      <c r="J30" s="9">
        <f>+J21+J27</f>
        <v>40068</v>
      </c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9" ht="12.75">
      <c r="A33" s="1"/>
      <c r="B33" s="1"/>
      <c r="C33" s="1"/>
      <c r="D33" s="1"/>
      <c r="E33" s="1"/>
      <c r="F33" s="1"/>
      <c r="G33" s="1"/>
      <c r="H33" s="7"/>
      <c r="I33" s="7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338</v>
      </c>
      <c r="B35" s="1"/>
      <c r="C35" s="1"/>
      <c r="D35" s="1"/>
      <c r="G35" s="1"/>
      <c r="H35" s="1"/>
      <c r="K35" s="1"/>
      <c r="L35" s="1"/>
    </row>
    <row r="36" spans="1:12" ht="12.75">
      <c r="A36" s="1" t="s">
        <v>227</v>
      </c>
      <c r="B36" s="1"/>
      <c r="C36" s="1"/>
      <c r="D36" s="1"/>
      <c r="G36" s="1"/>
      <c r="H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</sheetData>
  <sheetProtection/>
  <printOptions/>
  <pageMargins left="0.37" right="0.33" top="1" bottom="0.6" header="0.5" footer="0.5"/>
  <pageSetup fitToHeight="1" fitToWidth="1" horizontalDpi="300" verticalDpi="3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A72" sqref="A72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5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343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273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1</v>
      </c>
      <c r="H6" s="29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</v>
      </c>
      <c r="H7" s="29"/>
      <c r="I7" s="3" t="s">
        <v>228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269</v>
      </c>
      <c r="H8" s="29"/>
      <c r="I8" s="3" t="s">
        <v>229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270</v>
      </c>
      <c r="I9" s="16" t="s">
        <v>218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4</v>
      </c>
      <c r="H10" s="29"/>
      <c r="I10" s="3" t="s">
        <v>4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162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342</v>
      </c>
      <c r="B13" s="1"/>
      <c r="C13" s="1"/>
      <c r="D13" s="1"/>
      <c r="E13" s="1"/>
      <c r="G13" s="12">
        <v>103</v>
      </c>
      <c r="H13" s="10"/>
      <c r="I13" s="12">
        <v>-2351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163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164</v>
      </c>
      <c r="B16" s="1"/>
      <c r="C16" s="1"/>
      <c r="D16" s="1"/>
      <c r="E16" s="1"/>
      <c r="G16" s="5">
        <v>1914</v>
      </c>
      <c r="H16" s="10"/>
      <c r="I16" s="5">
        <f>1718+6</f>
        <v>1724</v>
      </c>
      <c r="J16" s="1"/>
      <c r="K16" s="1"/>
      <c r="L16" s="1"/>
      <c r="M16" s="1"/>
      <c r="N16" s="1"/>
      <c r="O16" s="1"/>
    </row>
    <row r="17" spans="1:15" ht="12.75">
      <c r="A17" s="1" t="s">
        <v>124</v>
      </c>
      <c r="B17" s="1"/>
      <c r="C17" s="1"/>
      <c r="D17" s="1"/>
      <c r="E17" s="1"/>
      <c r="G17" s="5">
        <v>646</v>
      </c>
      <c r="H17" s="10"/>
      <c r="I17" s="5">
        <v>1925</v>
      </c>
      <c r="J17" s="1"/>
      <c r="K17" s="1"/>
      <c r="L17" s="1"/>
      <c r="M17" s="1"/>
      <c r="N17" s="1"/>
      <c r="O17" s="1"/>
    </row>
    <row r="18" spans="1:15" ht="12.75">
      <c r="A18" s="1" t="s">
        <v>234</v>
      </c>
      <c r="B18" s="1"/>
      <c r="C18" s="1"/>
      <c r="D18" s="1"/>
      <c r="E18" s="1"/>
      <c r="G18" s="5">
        <v>0</v>
      </c>
      <c r="H18" s="10"/>
      <c r="I18" s="5">
        <v>139</v>
      </c>
      <c r="J18" s="1"/>
      <c r="K18" s="1"/>
      <c r="L18" s="1"/>
      <c r="M18" s="1"/>
      <c r="N18" s="1"/>
      <c r="O18" s="1"/>
    </row>
    <row r="19" spans="1:15" ht="12.75">
      <c r="A19" s="1" t="s">
        <v>171</v>
      </c>
      <c r="B19" s="1"/>
      <c r="C19" s="1"/>
      <c r="D19" s="1"/>
      <c r="E19" s="1"/>
      <c r="G19" s="5">
        <v>0</v>
      </c>
      <c r="H19" s="10"/>
      <c r="I19" s="5">
        <v>10</v>
      </c>
      <c r="J19" s="1"/>
      <c r="K19" s="1"/>
      <c r="L19" s="1"/>
      <c r="M19" s="1"/>
      <c r="N19" s="1"/>
      <c r="O19" s="1"/>
    </row>
    <row r="20" spans="1:15" ht="12.75">
      <c r="A20" s="1" t="s">
        <v>233</v>
      </c>
      <c r="B20" s="1"/>
      <c r="C20" s="1"/>
      <c r="D20" s="1"/>
      <c r="E20" s="1"/>
      <c r="G20" s="5">
        <v>2</v>
      </c>
      <c r="H20" s="10"/>
      <c r="I20" s="5">
        <v>13</v>
      </c>
      <c r="J20" s="1"/>
      <c r="K20" s="1"/>
      <c r="L20" s="1"/>
      <c r="M20" s="1"/>
      <c r="N20" s="1"/>
      <c r="O20" s="1"/>
    </row>
    <row r="21" spans="1:15" ht="12.75">
      <c r="A21" s="1" t="s">
        <v>232</v>
      </c>
      <c r="B21" s="1"/>
      <c r="C21" s="1"/>
      <c r="D21" s="1"/>
      <c r="E21" s="1"/>
      <c r="G21" s="5">
        <v>-1</v>
      </c>
      <c r="H21" s="10"/>
      <c r="I21" s="5">
        <v>-30</v>
      </c>
      <c r="J21" s="1"/>
      <c r="K21" s="1"/>
      <c r="L21" s="1"/>
      <c r="M21" s="1"/>
      <c r="N21" s="1"/>
      <c r="O21" s="1"/>
    </row>
    <row r="22" spans="1:15" ht="12.75">
      <c r="A22" s="1" t="s">
        <v>235</v>
      </c>
      <c r="B22" s="1"/>
      <c r="C22" s="1"/>
      <c r="D22" s="1"/>
      <c r="E22" s="1"/>
      <c r="G22" s="5">
        <v>0</v>
      </c>
      <c r="H22" s="10"/>
      <c r="I22" s="5">
        <v>-621</v>
      </c>
      <c r="J22" s="1"/>
      <c r="K22" s="1"/>
      <c r="L22" s="1"/>
      <c r="M22" s="1"/>
      <c r="N22" s="1"/>
      <c r="O22" s="1"/>
    </row>
    <row r="23" spans="1:15" ht="12.75">
      <c r="A23" s="1" t="s">
        <v>236</v>
      </c>
      <c r="B23" s="1"/>
      <c r="C23" s="1"/>
      <c r="D23" s="1"/>
      <c r="E23" s="1"/>
      <c r="G23" s="5">
        <v>0</v>
      </c>
      <c r="H23" s="10"/>
      <c r="I23" s="5">
        <v>2</v>
      </c>
      <c r="J23" s="1"/>
      <c r="K23" s="1"/>
      <c r="L23" s="1"/>
      <c r="M23" s="1"/>
      <c r="N23" s="1"/>
      <c r="O23" s="1"/>
    </row>
    <row r="24" spans="1:15" ht="12.75">
      <c r="A24" s="1" t="s">
        <v>230</v>
      </c>
      <c r="B24" s="1"/>
      <c r="C24" s="1"/>
      <c r="D24" s="1"/>
      <c r="E24" s="1"/>
      <c r="G24" s="5">
        <v>0</v>
      </c>
      <c r="H24" s="10"/>
      <c r="I24" s="5">
        <v>-865</v>
      </c>
      <c r="J24" s="1"/>
      <c r="K24" s="1"/>
      <c r="L24" s="1"/>
      <c r="M24" s="1"/>
      <c r="N24" s="1"/>
      <c r="O24" s="1"/>
    </row>
    <row r="25" spans="1:15" ht="12.75">
      <c r="A25" s="1" t="s">
        <v>165</v>
      </c>
      <c r="B25" s="1"/>
      <c r="C25" s="1"/>
      <c r="D25" s="1"/>
      <c r="E25" s="1"/>
      <c r="G25" s="5">
        <v>-97</v>
      </c>
      <c r="H25" s="10"/>
      <c r="I25" s="5">
        <v>-175</v>
      </c>
      <c r="J25" s="1"/>
      <c r="K25" s="1"/>
      <c r="L25" s="1"/>
      <c r="M25" s="1"/>
      <c r="N25" s="1"/>
      <c r="O25" s="1"/>
    </row>
    <row r="26" spans="1:15" ht="12.75">
      <c r="A26" s="1" t="s">
        <v>231</v>
      </c>
      <c r="B26" s="1"/>
      <c r="C26" s="1"/>
      <c r="D26" s="1"/>
      <c r="E26" s="1"/>
      <c r="G26" s="5">
        <v>-126</v>
      </c>
      <c r="H26" s="10"/>
      <c r="I26" s="5">
        <v>-87</v>
      </c>
      <c r="J26" s="1"/>
      <c r="K26" s="1"/>
      <c r="L26" s="1"/>
      <c r="M26" s="1"/>
      <c r="N26" s="1"/>
      <c r="O26" s="1"/>
    </row>
    <row r="27" spans="1:15" ht="12.75">
      <c r="A27" s="1" t="s">
        <v>360</v>
      </c>
      <c r="B27" s="1"/>
      <c r="C27" s="1"/>
      <c r="D27" s="1"/>
      <c r="E27" s="1"/>
      <c r="G27" s="5">
        <v>0</v>
      </c>
      <c r="H27" s="10"/>
      <c r="I27" s="6">
        <v>-350</v>
      </c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G28" s="12"/>
      <c r="H28" s="10"/>
      <c r="I28" s="5"/>
      <c r="J28" s="1"/>
      <c r="K28" s="1"/>
      <c r="L28" s="1"/>
      <c r="M28" s="1"/>
      <c r="N28" s="1"/>
      <c r="O28" s="1"/>
    </row>
    <row r="29" spans="1:15" ht="12.75">
      <c r="A29" s="1" t="s">
        <v>344</v>
      </c>
      <c r="B29" s="1"/>
      <c r="C29" s="1"/>
      <c r="D29" s="1"/>
      <c r="E29" s="1"/>
      <c r="G29" s="5">
        <f>SUM(G13:G27)</f>
        <v>2441</v>
      </c>
      <c r="H29" s="10"/>
      <c r="I29" s="5">
        <f>SUM(I13:I27)</f>
        <v>-666</v>
      </c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5"/>
      <c r="H30" s="10"/>
      <c r="I30" s="5"/>
      <c r="J30" s="1"/>
      <c r="K30" s="1"/>
      <c r="L30" s="1"/>
      <c r="M30" s="1"/>
      <c r="N30" s="1"/>
      <c r="O30" s="1"/>
    </row>
    <row r="31" spans="1:15" ht="12.75">
      <c r="A31" s="1" t="s">
        <v>166</v>
      </c>
      <c r="B31" s="1"/>
      <c r="C31" s="1"/>
      <c r="D31" s="1"/>
      <c r="E31" s="1"/>
      <c r="G31" s="5"/>
      <c r="H31" s="10"/>
      <c r="I31" s="5"/>
      <c r="J31" s="1"/>
      <c r="K31" s="1"/>
      <c r="L31" s="1"/>
      <c r="M31" s="1"/>
      <c r="N31" s="1"/>
      <c r="O31" s="1"/>
    </row>
    <row r="32" spans="1:15" ht="12.75">
      <c r="A32" s="1" t="s">
        <v>252</v>
      </c>
      <c r="B32" s="1"/>
      <c r="C32" s="1"/>
      <c r="D32" s="1"/>
      <c r="E32" s="1"/>
      <c r="G32" s="5">
        <v>2961</v>
      </c>
      <c r="H32" s="10"/>
      <c r="I32" s="5">
        <v>1899</v>
      </c>
      <c r="J32" s="1"/>
      <c r="K32" s="1"/>
      <c r="L32" s="1"/>
      <c r="M32" s="1"/>
      <c r="N32" s="1"/>
      <c r="O32" s="1"/>
    </row>
    <row r="33" spans="1:15" ht="12.75">
      <c r="A33" s="1" t="s">
        <v>251</v>
      </c>
      <c r="B33" s="1"/>
      <c r="C33" s="1"/>
      <c r="D33" s="1"/>
      <c r="E33" s="1"/>
      <c r="G33" s="5">
        <v>2840</v>
      </c>
      <c r="H33" s="10"/>
      <c r="I33" s="5">
        <v>-6305</v>
      </c>
      <c r="J33" s="1"/>
      <c r="K33" s="1"/>
      <c r="L33" s="1"/>
      <c r="M33" s="1"/>
      <c r="N33" s="1"/>
      <c r="O33" s="1"/>
    </row>
    <row r="34" spans="1:15" ht="12.75">
      <c r="A34" s="1" t="s">
        <v>253</v>
      </c>
      <c r="B34" s="1"/>
      <c r="C34" s="1"/>
      <c r="D34" s="1"/>
      <c r="E34" s="1"/>
      <c r="G34" s="5">
        <v>0</v>
      </c>
      <c r="H34" s="10" t="s">
        <v>1</v>
      </c>
      <c r="I34" s="5">
        <v>27830</v>
      </c>
      <c r="J34" s="1"/>
      <c r="K34" s="1"/>
      <c r="L34" s="1"/>
      <c r="M34" s="1"/>
      <c r="N34" s="1"/>
      <c r="O34" s="1"/>
    </row>
    <row r="35" spans="1:15" ht="12.75">
      <c r="A35" s="1" t="s">
        <v>254</v>
      </c>
      <c r="B35" s="1"/>
      <c r="C35" s="1"/>
      <c r="D35" s="1"/>
      <c r="E35" s="1"/>
      <c r="G35" s="5">
        <v>-5412</v>
      </c>
      <c r="H35" s="10"/>
      <c r="I35" s="5">
        <v>7103</v>
      </c>
      <c r="J35" s="1"/>
      <c r="K35" s="1"/>
      <c r="L35" s="1"/>
      <c r="M35" s="1"/>
      <c r="N35" s="1"/>
      <c r="O35" s="1"/>
    </row>
    <row r="36" spans="1:15" ht="12.75">
      <c r="A36" s="1" t="s">
        <v>255</v>
      </c>
      <c r="B36" s="1"/>
      <c r="C36" s="1"/>
      <c r="D36" s="1"/>
      <c r="E36" s="1"/>
      <c r="G36" s="6">
        <v>-663</v>
      </c>
      <c r="H36" s="10"/>
      <c r="I36" s="5">
        <v>-1943</v>
      </c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5"/>
      <c r="H37" s="10"/>
      <c r="I37" s="12"/>
      <c r="J37" s="1"/>
      <c r="K37" s="1"/>
      <c r="L37" s="1"/>
      <c r="M37" s="1"/>
      <c r="N37" s="1"/>
      <c r="O37" s="1"/>
    </row>
    <row r="38" spans="1:15" ht="12.75">
      <c r="A38" s="1" t="s">
        <v>167</v>
      </c>
      <c r="B38" s="1"/>
      <c r="C38" s="1"/>
      <c r="D38" s="1"/>
      <c r="E38" s="1"/>
      <c r="G38" s="5">
        <f>SUM(G29:G36)</f>
        <v>2167</v>
      </c>
      <c r="H38" s="10"/>
      <c r="I38" s="5">
        <f>SUM(I29:I36)</f>
        <v>27918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5"/>
      <c r="H39" s="10"/>
      <c r="I39" s="5"/>
      <c r="J39" s="1"/>
      <c r="K39" s="1"/>
      <c r="L39" s="1"/>
      <c r="M39" s="1"/>
      <c r="N39" s="1"/>
      <c r="O39" s="1"/>
    </row>
    <row r="40" spans="1:15" ht="12.75">
      <c r="A40" s="1" t="s">
        <v>174</v>
      </c>
      <c r="B40" s="1"/>
      <c r="C40" s="1"/>
      <c r="D40" s="1"/>
      <c r="E40" s="1"/>
      <c r="G40" s="5">
        <v>97</v>
      </c>
      <c r="H40" s="10"/>
      <c r="I40" s="5">
        <v>175</v>
      </c>
      <c r="J40" s="1"/>
      <c r="K40" s="1"/>
      <c r="L40" s="1"/>
      <c r="M40" s="1"/>
      <c r="N40" s="1"/>
      <c r="O40" s="1"/>
    </row>
    <row r="41" spans="1:15" ht="12.75">
      <c r="A41" s="1" t="s">
        <v>237</v>
      </c>
      <c r="B41" s="1"/>
      <c r="C41" s="1"/>
      <c r="D41" s="1"/>
      <c r="E41" s="1"/>
      <c r="G41" s="6">
        <v>-55</v>
      </c>
      <c r="H41" s="10"/>
      <c r="I41" s="6">
        <v>-467</v>
      </c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G42" s="5"/>
      <c r="H42" s="10"/>
      <c r="I42" s="5"/>
      <c r="J42" s="1"/>
      <c r="K42" s="1"/>
      <c r="L42" s="1"/>
      <c r="M42" s="1"/>
      <c r="N42" s="1"/>
      <c r="O42" s="1"/>
    </row>
    <row r="43" spans="1:15" ht="12.75">
      <c r="A43" s="1" t="s">
        <v>168</v>
      </c>
      <c r="B43" s="1"/>
      <c r="C43" s="1"/>
      <c r="D43" s="1"/>
      <c r="E43" s="1"/>
      <c r="G43" s="6">
        <f>SUM(G38:G41)</f>
        <v>2209</v>
      </c>
      <c r="H43" s="10"/>
      <c r="I43" s="6">
        <f>SUM(I38:I41)</f>
        <v>27626</v>
      </c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10"/>
      <c r="H44" s="10"/>
      <c r="I44" s="10"/>
      <c r="J44" s="1"/>
      <c r="K44" s="1"/>
      <c r="N44" s="1"/>
      <c r="O44" s="1"/>
    </row>
    <row r="45" spans="1:15" ht="12.75">
      <c r="A45" s="2" t="s">
        <v>169</v>
      </c>
      <c r="B45" s="1"/>
      <c r="C45" s="1"/>
      <c r="D45" s="1"/>
      <c r="E45" s="1"/>
      <c r="G45" s="10"/>
      <c r="H45" s="10"/>
      <c r="I45" s="10"/>
      <c r="J45" s="1"/>
      <c r="K45" s="1"/>
      <c r="L45" s="1"/>
      <c r="M45" s="1"/>
      <c r="N45" s="1"/>
      <c r="O45" s="1"/>
    </row>
    <row r="46" spans="1:15" ht="12.75">
      <c r="A46" s="1" t="s">
        <v>170</v>
      </c>
      <c r="B46" s="1"/>
      <c r="C46" s="1"/>
      <c r="D46" s="1"/>
      <c r="E46" s="1"/>
      <c r="G46" s="12">
        <v>-1747</v>
      </c>
      <c r="H46" s="10"/>
      <c r="I46" s="12">
        <v>-1011</v>
      </c>
      <c r="J46" s="1"/>
      <c r="K46" s="1"/>
      <c r="L46" s="1"/>
      <c r="M46" s="1"/>
      <c r="N46" s="1"/>
      <c r="O46" s="1"/>
    </row>
    <row r="47" spans="1:15" ht="12.75">
      <c r="A47" s="1" t="s">
        <v>175</v>
      </c>
      <c r="B47" s="1"/>
      <c r="C47" s="1"/>
      <c r="D47" s="1"/>
      <c r="E47" s="1"/>
      <c r="G47" s="5">
        <v>126</v>
      </c>
      <c r="H47" s="10"/>
      <c r="I47" s="5">
        <v>91</v>
      </c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G48" s="12"/>
      <c r="H48" s="10"/>
      <c r="I48" s="12"/>
      <c r="J48" s="1"/>
      <c r="K48" s="1"/>
      <c r="L48" s="1"/>
      <c r="M48" s="1"/>
      <c r="N48" s="1"/>
      <c r="O48" s="1"/>
    </row>
    <row r="49" spans="1:15" ht="12.75">
      <c r="A49" s="1" t="s">
        <v>358</v>
      </c>
      <c r="B49" s="1"/>
      <c r="C49" s="1"/>
      <c r="D49" s="1"/>
      <c r="E49" s="1"/>
      <c r="G49" s="6">
        <f>SUM(G46:G48)</f>
        <v>-1621</v>
      </c>
      <c r="H49" s="10"/>
      <c r="I49" s="6">
        <f>SUM(I46:I48)</f>
        <v>-920</v>
      </c>
      <c r="J49" s="1"/>
      <c r="K49" s="1"/>
      <c r="L49" s="1"/>
      <c r="M49" s="1"/>
      <c r="N49" s="1"/>
      <c r="O49" s="1"/>
    </row>
    <row r="50" spans="1:11" ht="12.75">
      <c r="A50" s="1"/>
      <c r="B50" s="1"/>
      <c r="C50" s="1"/>
      <c r="D50" s="1"/>
      <c r="E50" s="1"/>
      <c r="G50" s="10"/>
      <c r="H50" s="10"/>
      <c r="I50" s="10"/>
      <c r="J50" s="1"/>
      <c r="K50" s="1"/>
    </row>
    <row r="51" spans="1:11" ht="12.75">
      <c r="A51" s="2" t="s">
        <v>172</v>
      </c>
      <c r="B51" s="1"/>
      <c r="C51" s="1"/>
      <c r="D51" s="1"/>
      <c r="E51" s="1"/>
      <c r="G51" s="10"/>
      <c r="H51" s="10"/>
      <c r="I51" s="10"/>
      <c r="J51" s="1"/>
      <c r="K51" s="1"/>
    </row>
    <row r="52" spans="1:11" ht="12.75">
      <c r="A52" s="1" t="s">
        <v>173</v>
      </c>
      <c r="B52" s="1"/>
      <c r="C52" s="1"/>
      <c r="D52" s="1"/>
      <c r="E52" s="1"/>
      <c r="G52" s="12">
        <v>-1096</v>
      </c>
      <c r="H52" s="10"/>
      <c r="I52" s="12">
        <f>-1861-64</f>
        <v>-1925</v>
      </c>
      <c r="J52" s="1"/>
      <c r="K52" s="1"/>
    </row>
    <row r="53" spans="1:11" ht="12.75">
      <c r="A53" s="1" t="s">
        <v>238</v>
      </c>
      <c r="B53" s="1"/>
      <c r="C53" s="1"/>
      <c r="D53" s="1"/>
      <c r="E53" s="1"/>
      <c r="G53" s="5">
        <v>-9756</v>
      </c>
      <c r="H53" s="10"/>
      <c r="I53" s="5">
        <v>-23391</v>
      </c>
      <c r="J53" s="1"/>
      <c r="K53" s="1"/>
    </row>
    <row r="54" spans="1:11" ht="12.75">
      <c r="A54" s="1" t="s">
        <v>176</v>
      </c>
      <c r="B54" s="1"/>
      <c r="C54" s="1"/>
      <c r="D54" s="1"/>
      <c r="E54" s="1"/>
      <c r="G54" s="5">
        <v>5855</v>
      </c>
      <c r="H54" s="10"/>
      <c r="I54" s="5">
        <v>606</v>
      </c>
      <c r="J54" s="1"/>
      <c r="K54" s="1"/>
    </row>
    <row r="55" spans="1:11" ht="12.75">
      <c r="A55" s="1" t="s">
        <v>177</v>
      </c>
      <c r="B55" s="1"/>
      <c r="C55" s="1"/>
      <c r="D55" s="1"/>
      <c r="E55" s="1"/>
      <c r="G55" s="5">
        <v>-33</v>
      </c>
      <c r="H55" s="10"/>
      <c r="I55" s="5">
        <v>-33</v>
      </c>
      <c r="J55" s="1"/>
      <c r="K55" s="1"/>
    </row>
    <row r="56" spans="1:11" ht="12.75">
      <c r="A56" s="1"/>
      <c r="B56" s="1"/>
      <c r="C56" s="1"/>
      <c r="D56" s="1"/>
      <c r="E56" s="1"/>
      <c r="G56" s="12" t="s">
        <v>1</v>
      </c>
      <c r="H56" s="10"/>
      <c r="I56" s="12" t="s">
        <v>1</v>
      </c>
      <c r="J56" s="1"/>
      <c r="K56" s="1"/>
    </row>
    <row r="57" spans="1:11" ht="12.75">
      <c r="A57" s="1" t="s">
        <v>178</v>
      </c>
      <c r="B57" s="1"/>
      <c r="C57" s="1"/>
      <c r="D57" s="1"/>
      <c r="E57" s="1"/>
      <c r="G57" s="6">
        <f>SUM(G52:G56)</f>
        <v>-5030</v>
      </c>
      <c r="H57" s="10"/>
      <c r="I57" s="6">
        <f>SUM(I52:I56)</f>
        <v>-24743</v>
      </c>
      <c r="J57" s="1"/>
      <c r="K57" s="1"/>
    </row>
    <row r="58" spans="1:11" ht="12.75">
      <c r="A58" s="1"/>
      <c r="B58" s="1"/>
      <c r="C58" s="1"/>
      <c r="D58" s="1"/>
      <c r="E58" s="1"/>
      <c r="G58" s="10"/>
      <c r="H58" s="10"/>
      <c r="I58" s="10"/>
      <c r="J58" s="1"/>
      <c r="K58" s="1"/>
    </row>
    <row r="59" spans="1:11" ht="12.75">
      <c r="A59" s="1" t="s">
        <v>107</v>
      </c>
      <c r="B59" s="1"/>
      <c r="C59" s="1"/>
      <c r="D59" s="1"/>
      <c r="E59" s="1"/>
      <c r="G59" s="10">
        <f>+G43+G49+G57</f>
        <v>-4442</v>
      </c>
      <c r="H59" s="10"/>
      <c r="I59" s="10">
        <f>+I43+I49+I57</f>
        <v>1963</v>
      </c>
      <c r="J59" s="1"/>
      <c r="K59" s="1"/>
    </row>
    <row r="60" spans="1:11" ht="12.75">
      <c r="A60" s="1"/>
      <c r="B60" s="1"/>
      <c r="C60" s="1"/>
      <c r="D60" s="1"/>
      <c r="E60" s="1"/>
      <c r="G60" s="10"/>
      <c r="H60" s="10"/>
      <c r="I60" s="10"/>
      <c r="J60" s="1"/>
      <c r="K60" s="1"/>
    </row>
    <row r="61" spans="1:11" ht="12.75">
      <c r="A61" s="1" t="s">
        <v>211</v>
      </c>
      <c r="B61" s="1"/>
      <c r="C61" s="1"/>
      <c r="D61" s="1"/>
      <c r="E61" s="1"/>
      <c r="G61" s="10">
        <v>0</v>
      </c>
      <c r="H61" s="10"/>
      <c r="I61" s="10">
        <v>348</v>
      </c>
      <c r="J61" s="1"/>
      <c r="K61" s="1"/>
    </row>
    <row r="62" spans="1:11" ht="12.75">
      <c r="A62" s="1"/>
      <c r="B62" s="1"/>
      <c r="C62" s="1"/>
      <c r="D62" s="1"/>
      <c r="E62" s="1"/>
      <c r="G62" s="10"/>
      <c r="H62" s="10"/>
      <c r="I62" s="10"/>
      <c r="J62" s="1"/>
      <c r="K62" s="1"/>
    </row>
    <row r="63" spans="1:11" ht="12.75">
      <c r="A63" s="1" t="s">
        <v>239</v>
      </c>
      <c r="B63" s="1"/>
      <c r="C63" s="1"/>
      <c r="D63" s="1"/>
      <c r="E63" s="1"/>
      <c r="G63" s="10">
        <v>6414</v>
      </c>
      <c r="H63" s="10"/>
      <c r="I63" s="10">
        <v>4103</v>
      </c>
      <c r="J63" s="1"/>
      <c r="K63" s="1"/>
    </row>
    <row r="64" spans="1:11" ht="12.75">
      <c r="A64" s="1"/>
      <c r="B64" s="1"/>
      <c r="C64" s="1"/>
      <c r="D64" s="1"/>
      <c r="E64" s="1"/>
      <c r="G64" s="15"/>
      <c r="H64" s="10"/>
      <c r="I64" s="15"/>
      <c r="J64" s="1"/>
      <c r="K64" s="1"/>
    </row>
    <row r="65" spans="1:11" ht="13.5" thickBot="1">
      <c r="A65" s="1" t="s">
        <v>345</v>
      </c>
      <c r="B65" s="1"/>
      <c r="C65" s="1"/>
      <c r="D65" s="1"/>
      <c r="E65" s="1"/>
      <c r="G65" s="9">
        <f>SUM(G59:G63)</f>
        <v>1972</v>
      </c>
      <c r="H65" s="10"/>
      <c r="I65" s="9">
        <f>SUM(I59:I63)</f>
        <v>6414</v>
      </c>
      <c r="J65" s="1"/>
      <c r="K65" s="1"/>
    </row>
    <row r="66" spans="1:11" ht="12.75">
      <c r="A66" s="1"/>
      <c r="B66" s="1"/>
      <c r="C66" s="1"/>
      <c r="D66" s="1"/>
      <c r="E66" s="1"/>
      <c r="G66" s="1"/>
      <c r="H66" s="11"/>
      <c r="I66" s="1"/>
      <c r="J66" s="1"/>
      <c r="K66" s="1"/>
    </row>
    <row r="67" spans="1:11" ht="12.75">
      <c r="A67" s="1"/>
      <c r="B67" s="1"/>
      <c r="C67" s="1"/>
      <c r="D67" s="1"/>
      <c r="E67" s="1"/>
      <c r="G67" s="1"/>
      <c r="H67" s="11"/>
      <c r="I67" s="1"/>
      <c r="J67" s="1"/>
      <c r="K67" s="1"/>
    </row>
    <row r="68" spans="1:11" ht="12.75">
      <c r="A68" s="1" t="s">
        <v>17</v>
      </c>
      <c r="B68" s="1"/>
      <c r="C68" s="1"/>
      <c r="D68" s="1"/>
      <c r="E68" s="1"/>
      <c r="G68" s="4"/>
      <c r="H68" s="11"/>
      <c r="I68" s="4"/>
      <c r="J68" s="1"/>
      <c r="K68" s="1"/>
    </row>
    <row r="69" spans="1:11" ht="12.75">
      <c r="A69" s="1" t="s">
        <v>18</v>
      </c>
      <c r="B69" s="1"/>
      <c r="C69" s="1"/>
      <c r="D69" s="1"/>
      <c r="E69" s="1"/>
      <c r="G69" s="5">
        <v>2759</v>
      </c>
      <c r="H69" s="10"/>
      <c r="I69" s="5">
        <v>5106</v>
      </c>
      <c r="J69" s="1"/>
      <c r="K69" s="1"/>
    </row>
    <row r="70" spans="1:11" ht="12.75">
      <c r="A70" s="1" t="s">
        <v>346</v>
      </c>
      <c r="B70" s="1"/>
      <c r="C70" s="1"/>
      <c r="D70" s="1"/>
      <c r="E70" s="1"/>
      <c r="G70" s="5">
        <v>509</v>
      </c>
      <c r="H70" s="10"/>
      <c r="I70" s="5">
        <v>1742</v>
      </c>
      <c r="J70" s="1"/>
      <c r="K70" s="1"/>
    </row>
    <row r="71" spans="1:11" ht="12.75">
      <c r="A71" s="1" t="s">
        <v>361</v>
      </c>
      <c r="B71" s="1"/>
      <c r="C71" s="1"/>
      <c r="D71" s="1"/>
      <c r="E71" s="1"/>
      <c r="G71" s="6">
        <v>-808</v>
      </c>
      <c r="H71" s="10"/>
      <c r="I71" s="6">
        <v>-16</v>
      </c>
      <c r="J71" s="1"/>
      <c r="K71" s="1"/>
    </row>
    <row r="72" spans="1:11" ht="12.75">
      <c r="A72" s="1"/>
      <c r="B72" s="1"/>
      <c r="C72" s="1"/>
      <c r="D72" s="1"/>
      <c r="E72" s="1"/>
      <c r="G72" s="5"/>
      <c r="H72" s="10"/>
      <c r="I72" s="5"/>
      <c r="J72" s="1"/>
      <c r="K72" s="1"/>
    </row>
    <row r="73" spans="1:11" ht="12.75">
      <c r="A73" s="1"/>
      <c r="B73" s="1"/>
      <c r="C73" s="1"/>
      <c r="D73" s="1"/>
      <c r="E73" s="1"/>
      <c r="G73" s="5">
        <f>SUM(G69:G72)</f>
        <v>2460</v>
      </c>
      <c r="H73" s="10"/>
      <c r="I73" s="5">
        <f>SUM(I69:I72)</f>
        <v>6832</v>
      </c>
      <c r="J73" s="1"/>
      <c r="K73" s="1"/>
    </row>
    <row r="74" spans="1:11" ht="12.75">
      <c r="A74" s="1" t="s">
        <v>210</v>
      </c>
      <c r="B74" s="1"/>
      <c r="C74" s="1"/>
      <c r="D74" s="1"/>
      <c r="E74" s="1"/>
      <c r="G74" s="5">
        <v>0</v>
      </c>
      <c r="H74" s="10"/>
      <c r="I74" s="5">
        <v>34</v>
      </c>
      <c r="J74" s="1"/>
      <c r="K74" s="1"/>
    </row>
    <row r="75" spans="1:11" ht="12.75">
      <c r="A75" s="1" t="s">
        <v>359</v>
      </c>
      <c r="B75" s="1"/>
      <c r="C75" s="1"/>
      <c r="D75" s="1"/>
      <c r="E75" s="1"/>
      <c r="G75" s="6">
        <v>-488</v>
      </c>
      <c r="H75" s="10"/>
      <c r="I75" s="6">
        <v>-452</v>
      </c>
      <c r="J75" s="1"/>
      <c r="K75" s="1"/>
    </row>
    <row r="76" spans="1:11" ht="12.75">
      <c r="A76" s="1"/>
      <c r="B76" s="1"/>
      <c r="C76" s="1"/>
      <c r="D76" s="1"/>
      <c r="E76" s="1"/>
      <c r="G76" s="12"/>
      <c r="H76" s="10"/>
      <c r="I76" s="12"/>
      <c r="J76" s="1"/>
      <c r="K76" s="1"/>
    </row>
    <row r="77" spans="1:11" ht="13.5" thickBot="1">
      <c r="A77" s="1"/>
      <c r="B77" s="1"/>
      <c r="C77" s="1"/>
      <c r="D77" s="1"/>
      <c r="E77" s="1"/>
      <c r="G77" s="30">
        <f>SUM(G73:G75)</f>
        <v>1972</v>
      </c>
      <c r="H77" s="10"/>
      <c r="I77" s="30">
        <f>SUM(I73:I75)</f>
        <v>6414</v>
      </c>
      <c r="J77" s="1"/>
      <c r="K77" s="1"/>
    </row>
    <row r="78" spans="1:11" ht="12.75">
      <c r="A78" s="1"/>
      <c r="B78" s="1"/>
      <c r="C78" s="1"/>
      <c r="D78" s="1"/>
      <c r="E78" s="1"/>
      <c r="G78" s="1"/>
      <c r="H78" s="1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1"/>
      <c r="I79" s="1"/>
      <c r="J79" s="1"/>
      <c r="K79" s="1"/>
    </row>
    <row r="80" spans="1:11" ht="12.75">
      <c r="A80" s="1" t="s">
        <v>1</v>
      </c>
      <c r="B80" s="1"/>
      <c r="C80" s="1"/>
      <c r="D80" s="1"/>
      <c r="E80" s="1"/>
      <c r="F80" s="1"/>
      <c r="G80" s="1"/>
      <c r="H80" s="11"/>
      <c r="I80" s="1"/>
      <c r="J80" s="1"/>
      <c r="K80" s="1"/>
    </row>
    <row r="81" spans="1:11" ht="12.75">
      <c r="A81" s="1" t="s">
        <v>347</v>
      </c>
      <c r="B81" s="1"/>
      <c r="C81" s="1"/>
      <c r="D81" s="1"/>
      <c r="E81" s="1"/>
      <c r="F81" s="1"/>
      <c r="G81" s="1"/>
      <c r="H81" s="11"/>
      <c r="I81" s="1"/>
      <c r="J81" s="1"/>
      <c r="K81" s="1"/>
    </row>
    <row r="82" spans="1:9" ht="12.75">
      <c r="A82" s="1" t="s">
        <v>348</v>
      </c>
      <c r="B82" s="1"/>
      <c r="C82" s="1"/>
      <c r="D82" s="1"/>
      <c r="E82" s="1"/>
      <c r="F82" s="1"/>
      <c r="G82" s="11"/>
      <c r="H82" s="11"/>
      <c r="I82" s="1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3.140625" style="0" customWidth="1"/>
    <col min="7" max="8" width="11.7109375" style="0" customWidth="1"/>
    <col min="9" max="9" width="11.8515625" style="0" customWidth="1"/>
    <col min="10" max="10" width="12.421875" style="0" customWidth="1"/>
    <col min="11" max="11" width="5.8515625" style="0" customWidth="1"/>
  </cols>
  <sheetData>
    <row r="1" spans="1:5" ht="12.75">
      <c r="A1" s="2" t="s">
        <v>5</v>
      </c>
      <c r="B1" s="1"/>
      <c r="C1" s="1"/>
      <c r="D1" s="1"/>
      <c r="E1" s="1"/>
    </row>
    <row r="2" spans="1:11" ht="12.75">
      <c r="A2" s="2" t="s">
        <v>288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50</v>
      </c>
      <c r="B5" s="2" t="s">
        <v>204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51</v>
      </c>
      <c r="B7" s="2" t="s">
        <v>19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205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349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240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242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241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247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295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296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248</v>
      </c>
      <c r="C17" s="1"/>
      <c r="D17" s="1"/>
      <c r="E17" s="1" t="s">
        <v>352</v>
      </c>
      <c r="F17" s="1"/>
      <c r="G17" s="1"/>
      <c r="H17" s="1"/>
      <c r="I17" s="54"/>
      <c r="K17" s="1"/>
    </row>
    <row r="18" spans="1:11" ht="12.75">
      <c r="A18" s="2"/>
      <c r="B18" s="1" t="s">
        <v>249</v>
      </c>
      <c r="C18" s="1"/>
      <c r="D18" s="1"/>
      <c r="E18" s="1" t="s">
        <v>353</v>
      </c>
      <c r="F18" s="1"/>
      <c r="G18" s="1"/>
      <c r="H18" s="1"/>
      <c r="I18" s="54"/>
      <c r="K18" s="1"/>
    </row>
    <row r="19" spans="1:11" ht="12.75">
      <c r="A19" s="2"/>
      <c r="B19" s="1" t="s">
        <v>250</v>
      </c>
      <c r="C19" s="1"/>
      <c r="D19" s="1"/>
      <c r="E19" s="1" t="s">
        <v>362</v>
      </c>
      <c r="F19" s="1"/>
      <c r="G19" s="1"/>
      <c r="H19" s="1"/>
      <c r="I19" s="54"/>
      <c r="K19" s="1"/>
    </row>
    <row r="20" spans="1:11" ht="12.75">
      <c r="A20" s="2"/>
      <c r="B20" s="1" t="s">
        <v>216</v>
      </c>
      <c r="C20" s="1"/>
      <c r="D20" s="1"/>
      <c r="E20" s="1" t="s">
        <v>217</v>
      </c>
      <c r="F20" s="1"/>
      <c r="G20" s="1"/>
      <c r="H20" s="1"/>
      <c r="I20" s="54"/>
      <c r="K20" s="1"/>
    </row>
    <row r="21" spans="1:11" ht="12.75">
      <c r="A21" s="2"/>
      <c r="B21" s="1" t="s">
        <v>363</v>
      </c>
      <c r="C21" s="1"/>
      <c r="D21" s="1"/>
      <c r="E21" s="1" t="s">
        <v>375</v>
      </c>
      <c r="F21" s="1"/>
      <c r="G21" s="1"/>
      <c r="H21" s="1"/>
      <c r="I21" s="54"/>
      <c r="K21" s="1"/>
    </row>
    <row r="22" spans="1:11" ht="12.75">
      <c r="A22" s="2"/>
      <c r="B22" s="1" t="s">
        <v>364</v>
      </c>
      <c r="C22" s="1"/>
      <c r="D22" s="1"/>
      <c r="E22" s="1" t="s">
        <v>365</v>
      </c>
      <c r="F22" s="1"/>
      <c r="G22" s="1"/>
      <c r="H22" s="1"/>
      <c r="I22" s="54"/>
      <c r="K22" s="1"/>
    </row>
    <row r="23" spans="1:11" ht="12.75">
      <c r="A23" s="2"/>
      <c r="B23" s="1" t="s">
        <v>366</v>
      </c>
      <c r="C23" s="1"/>
      <c r="D23" s="1"/>
      <c r="E23" s="1"/>
      <c r="F23" s="1"/>
      <c r="G23" s="1"/>
      <c r="H23" s="1"/>
      <c r="I23" s="54"/>
      <c r="K23" s="1"/>
    </row>
    <row r="24" spans="1:11" ht="12.75">
      <c r="A24" s="2"/>
      <c r="B24" s="1"/>
      <c r="C24" s="1"/>
      <c r="D24" s="1"/>
      <c r="E24" s="1"/>
      <c r="F24" s="1"/>
      <c r="G24" s="1"/>
      <c r="H24" s="1"/>
      <c r="I24" s="54"/>
      <c r="K24" s="1"/>
    </row>
    <row r="25" spans="1:11" ht="12.75">
      <c r="A25" s="2"/>
      <c r="B25" s="1" t="s">
        <v>318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319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/>
      <c r="C27" s="1"/>
      <c r="D27" s="1"/>
      <c r="E27" s="1"/>
      <c r="F27" s="1"/>
      <c r="G27" s="1"/>
      <c r="H27" s="1"/>
      <c r="I27" s="20" t="s">
        <v>215</v>
      </c>
      <c r="K27" s="1"/>
    </row>
    <row r="28" spans="1:11" ht="12.75">
      <c r="A28" s="2"/>
      <c r="B28" s="1" t="s">
        <v>369</v>
      </c>
      <c r="C28" s="1"/>
      <c r="D28" s="1"/>
      <c r="E28" s="1"/>
      <c r="F28" s="1"/>
      <c r="G28" s="1"/>
      <c r="H28" s="1"/>
      <c r="I28" s="65">
        <v>41821</v>
      </c>
      <c r="K28" s="1"/>
    </row>
    <row r="29" spans="1:11" ht="12.75">
      <c r="A29" s="2"/>
      <c r="B29" s="1" t="s">
        <v>367</v>
      </c>
      <c r="C29" s="1"/>
      <c r="D29" s="1"/>
      <c r="E29" s="1"/>
      <c r="F29" s="1"/>
      <c r="G29" s="1"/>
      <c r="H29" s="1"/>
      <c r="I29" s="65">
        <v>41821</v>
      </c>
      <c r="K29" s="1"/>
    </row>
    <row r="30" spans="1:11" ht="12.75">
      <c r="A30" s="2"/>
      <c r="B30" s="1" t="s">
        <v>368</v>
      </c>
      <c r="C30" s="1"/>
      <c r="D30" s="1"/>
      <c r="E30" s="1"/>
      <c r="F30" s="1"/>
      <c r="G30" s="1"/>
      <c r="H30" s="1"/>
      <c r="I30" s="65">
        <v>41821</v>
      </c>
      <c r="K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 t="s">
        <v>52</v>
      </c>
      <c r="B32" s="2" t="s">
        <v>131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243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53</v>
      </c>
      <c r="B35" s="2" t="s">
        <v>132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36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 t="s">
        <v>54</v>
      </c>
      <c r="B38" s="2" t="s">
        <v>46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263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264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 t="s">
        <v>55</v>
      </c>
      <c r="B42" s="2" t="s">
        <v>45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 t="s">
        <v>106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 t="s">
        <v>56</v>
      </c>
      <c r="B45" s="2" t="s">
        <v>24</v>
      </c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 t="s">
        <v>276</v>
      </c>
      <c r="I46" s="1"/>
      <c r="J46" s="1"/>
      <c r="K46" s="1"/>
    </row>
    <row r="47" spans="1:11" ht="12.75">
      <c r="A47" s="2"/>
      <c r="B47" s="27"/>
      <c r="C47" s="73"/>
      <c r="D47" s="27"/>
      <c r="E47" s="27"/>
      <c r="F47" s="27"/>
      <c r="G47" s="27"/>
      <c r="H47" s="74"/>
      <c r="I47" s="74"/>
      <c r="J47" s="74"/>
      <c r="K47" s="27"/>
    </row>
    <row r="48" spans="1:11" ht="12.75">
      <c r="A48" s="2" t="s">
        <v>57</v>
      </c>
      <c r="B48" s="2" t="s">
        <v>47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 t="s">
        <v>48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 t="s">
        <v>58</v>
      </c>
      <c r="B51" s="2" t="s">
        <v>34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 t="s">
        <v>277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/>
      <c r="C53" s="1"/>
      <c r="D53" s="1"/>
      <c r="G53" s="57"/>
      <c r="H53" s="58" t="s">
        <v>1</v>
      </c>
      <c r="I53" s="17" t="s">
        <v>1</v>
      </c>
      <c r="J53" s="1"/>
      <c r="K53" s="1"/>
    </row>
    <row r="54" spans="1:10" ht="12.75">
      <c r="A54" s="2"/>
      <c r="B54" s="1"/>
      <c r="C54" s="1"/>
      <c r="D54" s="1"/>
      <c r="F54" s="80" t="s">
        <v>256</v>
      </c>
      <c r="G54" s="80"/>
      <c r="I54" s="80" t="s">
        <v>278</v>
      </c>
      <c r="J54" s="80"/>
    </row>
    <row r="55" spans="1:10" ht="12.75">
      <c r="A55" s="2"/>
      <c r="C55" s="1"/>
      <c r="D55" s="10"/>
      <c r="E55" s="10"/>
      <c r="F55" s="45" t="s">
        <v>270</v>
      </c>
      <c r="G55" s="45" t="s">
        <v>271</v>
      </c>
      <c r="I55" s="45" t="s">
        <v>270</v>
      </c>
      <c r="J55" s="45" t="s">
        <v>271</v>
      </c>
    </row>
    <row r="56" spans="1:10" ht="12.75">
      <c r="A56" s="2"/>
      <c r="C56" s="1"/>
      <c r="D56" s="10"/>
      <c r="E56" s="10"/>
      <c r="F56" s="17" t="s">
        <v>4</v>
      </c>
      <c r="G56" s="17" t="s">
        <v>4</v>
      </c>
      <c r="I56" s="17" t="s">
        <v>4</v>
      </c>
      <c r="J56" s="17" t="s">
        <v>4</v>
      </c>
    </row>
    <row r="57" spans="1:5" ht="12.75">
      <c r="A57" s="2"/>
      <c r="B57" s="2" t="s">
        <v>101</v>
      </c>
      <c r="C57" s="1"/>
      <c r="D57" s="1"/>
      <c r="E57" s="1"/>
    </row>
    <row r="58" spans="1:10" ht="12.75">
      <c r="A58" s="2"/>
      <c r="B58" s="1" t="s">
        <v>41</v>
      </c>
      <c r="C58" s="1"/>
      <c r="D58" s="1"/>
      <c r="E58" s="1"/>
      <c r="F58" s="7">
        <v>15644</v>
      </c>
      <c r="G58" s="7">
        <v>12802</v>
      </c>
      <c r="I58" s="7">
        <v>53566</v>
      </c>
      <c r="J58" s="7">
        <v>52669</v>
      </c>
    </row>
    <row r="59" spans="1:10" ht="12.75">
      <c r="A59" s="2"/>
      <c r="B59" s="1" t="s">
        <v>40</v>
      </c>
      <c r="C59" s="1"/>
      <c r="D59" s="1"/>
      <c r="E59" s="1"/>
      <c r="F59" s="7">
        <v>0</v>
      </c>
      <c r="G59" s="7">
        <v>11005</v>
      </c>
      <c r="I59" s="7">
        <v>15696</v>
      </c>
      <c r="J59" s="7">
        <v>24981</v>
      </c>
    </row>
    <row r="60" spans="1:10" ht="12.75">
      <c r="A60" s="2"/>
      <c r="B60" s="1" t="s">
        <v>42</v>
      </c>
      <c r="C60" s="1"/>
      <c r="D60" s="1"/>
      <c r="E60" s="1"/>
      <c r="F60" s="8">
        <v>60</v>
      </c>
      <c r="G60" s="8">
        <v>60</v>
      </c>
      <c r="I60" s="8">
        <v>240</v>
      </c>
      <c r="J60" s="8">
        <v>240</v>
      </c>
    </row>
    <row r="61" spans="1:10" ht="12.75">
      <c r="A61" s="2"/>
      <c r="B61" s="1" t="s">
        <v>1</v>
      </c>
      <c r="C61" s="1"/>
      <c r="D61" s="1"/>
      <c r="E61" s="1"/>
      <c r="F61" s="10">
        <f>SUM(F58:F60)</f>
        <v>15704</v>
      </c>
      <c r="G61" s="10">
        <f>SUM(G58:G60)</f>
        <v>23867</v>
      </c>
      <c r="I61" s="10">
        <f>SUM(I58:I60)</f>
        <v>69502</v>
      </c>
      <c r="J61" s="10">
        <f>SUM(J58:J60)</f>
        <v>77890</v>
      </c>
    </row>
    <row r="62" spans="1:10" ht="12.75">
      <c r="A62" s="2"/>
      <c r="B62" s="1" t="s">
        <v>43</v>
      </c>
      <c r="C62" s="1"/>
      <c r="D62" s="10"/>
      <c r="E62" s="10"/>
      <c r="F62" s="8">
        <v>-60</v>
      </c>
      <c r="G62" s="8">
        <v>-60</v>
      </c>
      <c r="I62" s="8">
        <v>-240</v>
      </c>
      <c r="J62" s="8">
        <v>-240</v>
      </c>
    </row>
    <row r="63" spans="1:10" ht="12.75">
      <c r="A63" s="2"/>
      <c r="B63" s="1"/>
      <c r="C63" s="1"/>
      <c r="D63" s="10"/>
      <c r="E63" s="10"/>
      <c r="F63" s="10"/>
      <c r="G63" s="10"/>
      <c r="I63" s="10"/>
      <c r="J63" s="10"/>
    </row>
    <row r="64" spans="1:10" ht="13.5" thickBot="1">
      <c r="A64" s="2"/>
      <c r="B64" s="1" t="s">
        <v>136</v>
      </c>
      <c r="C64" s="1"/>
      <c r="D64" s="10"/>
      <c r="E64" s="10"/>
      <c r="F64" s="9">
        <f>+F61+F62</f>
        <v>15644</v>
      </c>
      <c r="G64" s="9">
        <f>+G61+G62</f>
        <v>23807</v>
      </c>
      <c r="I64" s="9">
        <f>+I61+I62</f>
        <v>69262</v>
      </c>
      <c r="J64" s="9">
        <f>+J61+J62</f>
        <v>77650</v>
      </c>
    </row>
    <row r="65" ht="12.75">
      <c r="A65" s="2"/>
    </row>
    <row r="66" spans="1:5" ht="12.75">
      <c r="A66" s="2"/>
      <c r="B66" s="2" t="s">
        <v>102</v>
      </c>
      <c r="C66" s="1"/>
      <c r="D66" s="1"/>
      <c r="E66" s="1"/>
    </row>
    <row r="67" spans="1:10" ht="12.75">
      <c r="A67" s="2"/>
      <c r="B67" s="1" t="s">
        <v>41</v>
      </c>
      <c r="C67" s="1"/>
      <c r="D67" s="1"/>
      <c r="E67" s="1"/>
      <c r="F67" s="7">
        <v>264</v>
      </c>
      <c r="G67" s="7">
        <v>413</v>
      </c>
      <c r="I67" s="7">
        <v>1277</v>
      </c>
      <c r="J67" s="7">
        <v>2815</v>
      </c>
    </row>
    <row r="68" spans="1:10" ht="12.75">
      <c r="A68" s="2"/>
      <c r="B68" s="1" t="s">
        <v>40</v>
      </c>
      <c r="C68" s="1"/>
      <c r="D68" s="1"/>
      <c r="E68" s="1"/>
      <c r="F68" s="7">
        <v>-926</v>
      </c>
      <c r="G68" s="7">
        <v>-2576</v>
      </c>
      <c r="I68" s="7">
        <v>251</v>
      </c>
      <c r="J68" s="7">
        <v>-2241</v>
      </c>
    </row>
    <row r="69" spans="1:10" ht="12.75">
      <c r="A69" s="2"/>
      <c r="B69" s="1" t="s">
        <v>42</v>
      </c>
      <c r="C69" s="1"/>
      <c r="D69" s="1"/>
      <c r="E69" s="1"/>
      <c r="F69" s="8">
        <v>-423</v>
      </c>
      <c r="G69" s="8">
        <v>-347</v>
      </c>
      <c r="I69" s="8">
        <v>-739</v>
      </c>
      <c r="J69" s="8">
        <v>-1000</v>
      </c>
    </row>
    <row r="70" spans="1:10" ht="12.75">
      <c r="A70" s="2"/>
      <c r="B70" s="1"/>
      <c r="C70" s="1"/>
      <c r="D70" s="1"/>
      <c r="E70" s="1"/>
      <c r="F70" s="10"/>
      <c r="G70" s="10"/>
      <c r="I70" s="10"/>
      <c r="J70" s="10"/>
    </row>
    <row r="71" spans="1:10" ht="12.75">
      <c r="A71" s="2"/>
      <c r="B71" s="1" t="s">
        <v>135</v>
      </c>
      <c r="C71" s="1"/>
      <c r="D71" s="1"/>
      <c r="E71" s="1"/>
      <c r="F71" s="10">
        <f>SUM(F67:F70)</f>
        <v>-1085</v>
      </c>
      <c r="G71" s="10">
        <f>SUM(G67:G70)</f>
        <v>-2510</v>
      </c>
      <c r="I71" s="10">
        <f>SUM(I67:I70)</f>
        <v>789</v>
      </c>
      <c r="J71" s="10">
        <f>SUM(J67:J70)</f>
        <v>-426</v>
      </c>
    </row>
    <row r="72" spans="1:10" ht="12.75">
      <c r="A72" s="2"/>
      <c r="B72" s="1" t="s">
        <v>134</v>
      </c>
      <c r="C72" s="1"/>
      <c r="D72" s="1"/>
      <c r="E72" s="1"/>
      <c r="F72" s="8">
        <v>-140</v>
      </c>
      <c r="G72" s="8">
        <v>-315</v>
      </c>
      <c r="I72" s="8">
        <v>-686</v>
      </c>
      <c r="J72" s="8">
        <v>-1925</v>
      </c>
    </row>
    <row r="73" spans="1:10" ht="12.75">
      <c r="A73" s="2"/>
      <c r="B73" s="1"/>
      <c r="C73" s="1"/>
      <c r="D73" s="1"/>
      <c r="E73" s="1"/>
      <c r="F73" s="10"/>
      <c r="G73" s="10"/>
      <c r="I73" s="10"/>
      <c r="J73" s="10"/>
    </row>
    <row r="74" spans="1:10" ht="12.75">
      <c r="A74" s="2"/>
      <c r="B74" s="1" t="s">
        <v>330</v>
      </c>
      <c r="C74" s="1"/>
      <c r="D74" s="1"/>
      <c r="E74" s="1"/>
      <c r="F74" s="7">
        <f>SUM(F71:F72)</f>
        <v>-1225</v>
      </c>
      <c r="G74" s="7">
        <f>SUM(G71:G72)</f>
        <v>-2825</v>
      </c>
      <c r="I74" s="7">
        <f>SUM(I71:I72)</f>
        <v>103</v>
      </c>
      <c r="J74" s="7">
        <f>SUM(J71:J72)</f>
        <v>-2351</v>
      </c>
    </row>
    <row r="75" spans="1:10" ht="12.75">
      <c r="A75" s="2"/>
      <c r="B75" s="1" t="s">
        <v>125</v>
      </c>
      <c r="C75" s="1"/>
      <c r="D75" s="1"/>
      <c r="E75" s="1"/>
      <c r="F75" s="7">
        <v>-137</v>
      </c>
      <c r="G75" s="7">
        <v>80</v>
      </c>
      <c r="I75" s="7">
        <v>-76</v>
      </c>
      <c r="J75" s="7">
        <v>64</v>
      </c>
    </row>
    <row r="76" spans="1:10" ht="12.75">
      <c r="A76" s="2"/>
      <c r="B76" s="1" t="s">
        <v>334</v>
      </c>
      <c r="C76" s="1"/>
      <c r="D76" s="1"/>
      <c r="E76" s="1"/>
      <c r="F76" s="7">
        <v>281</v>
      </c>
      <c r="G76" s="7">
        <v>205</v>
      </c>
      <c r="I76" s="7">
        <v>301</v>
      </c>
      <c r="J76" s="7">
        <v>307</v>
      </c>
    </row>
    <row r="77" spans="1:10" ht="12.75">
      <c r="A77" s="2"/>
      <c r="B77" s="1"/>
      <c r="C77" s="1"/>
      <c r="D77" s="1"/>
      <c r="E77" s="1"/>
      <c r="F77" s="15"/>
      <c r="G77" s="15"/>
      <c r="I77" s="15"/>
      <c r="J77" s="15"/>
    </row>
    <row r="78" spans="1:10" ht="13.5" thickBot="1">
      <c r="A78" s="2"/>
      <c r="B78" s="1" t="s">
        <v>120</v>
      </c>
      <c r="C78" s="1"/>
      <c r="D78" s="1"/>
      <c r="E78" s="1"/>
      <c r="F78" s="41">
        <f>SUM(F74:F76)</f>
        <v>-1081</v>
      </c>
      <c r="G78" s="41">
        <f>SUM(G74:G76)</f>
        <v>-2540</v>
      </c>
      <c r="I78" s="41">
        <f>SUM(I74:I76)</f>
        <v>328</v>
      </c>
      <c r="J78" s="41">
        <f>SUM(J74:J76)</f>
        <v>-1980</v>
      </c>
    </row>
    <row r="79" spans="1:7" ht="12.75">
      <c r="A79" s="2"/>
      <c r="B79" s="1"/>
      <c r="C79" s="1"/>
      <c r="D79" s="1"/>
      <c r="E79" s="1"/>
      <c r="G79" s="10"/>
    </row>
    <row r="80" spans="1:11" ht="12.75">
      <c r="A80" s="2" t="s">
        <v>59</v>
      </c>
      <c r="B80" s="2" t="s">
        <v>49</v>
      </c>
      <c r="C80" s="1"/>
      <c r="D80" s="1"/>
      <c r="E80" s="1"/>
      <c r="F80" s="1"/>
      <c r="G80" s="11"/>
      <c r="H80" s="1"/>
      <c r="I80" s="1"/>
      <c r="J80" s="1"/>
      <c r="K80" s="1"/>
    </row>
    <row r="81" spans="1:11" ht="12.75">
      <c r="A81" s="2"/>
      <c r="B81" s="1" t="s">
        <v>213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60</v>
      </c>
      <c r="B83" s="2" t="s">
        <v>133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27" t="s">
        <v>159</v>
      </c>
      <c r="C84" s="27"/>
      <c r="D84" s="27"/>
      <c r="E84" s="27"/>
      <c r="F84" s="27"/>
      <c r="G84" s="27"/>
      <c r="H84" s="27"/>
      <c r="I84" s="27"/>
      <c r="J84" s="27"/>
      <c r="K84" s="1"/>
    </row>
    <row r="85" spans="1:11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61</v>
      </c>
      <c r="B86" s="2" t="s">
        <v>30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 t="s">
        <v>113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62</v>
      </c>
      <c r="B89" s="2" t="s">
        <v>108</v>
      </c>
      <c r="C89" s="2"/>
      <c r="D89" s="2"/>
      <c r="E89" s="1"/>
      <c r="F89" s="1"/>
      <c r="G89" s="1"/>
      <c r="H89" s="1"/>
      <c r="I89" s="1"/>
      <c r="J89" s="1"/>
      <c r="K89" s="1"/>
    </row>
    <row r="90" spans="1:11" ht="12.75">
      <c r="A90" s="1"/>
      <c r="B90" s="1" t="s">
        <v>297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1</v>
      </c>
      <c r="C91" s="1"/>
      <c r="D91" s="1"/>
      <c r="E91" s="1"/>
      <c r="F91" s="1"/>
      <c r="G91" s="1"/>
      <c r="H91" s="1"/>
      <c r="I91" s="1"/>
      <c r="J91" s="1"/>
      <c r="K91" s="1"/>
    </row>
    <row r="92" spans="1:10" ht="12.75">
      <c r="A92" s="1"/>
      <c r="B92" s="1"/>
      <c r="C92" s="1"/>
      <c r="D92" s="1"/>
      <c r="E92" s="1"/>
      <c r="F92" s="80" t="s">
        <v>257</v>
      </c>
      <c r="G92" s="80"/>
      <c r="I92" s="80" t="s">
        <v>278</v>
      </c>
      <c r="J92" s="80"/>
    </row>
    <row r="93" spans="1:10" ht="12.75">
      <c r="A93" s="1"/>
      <c r="B93" s="1"/>
      <c r="C93" s="1"/>
      <c r="D93" s="1"/>
      <c r="E93" s="1"/>
      <c r="F93" s="45" t="s">
        <v>270</v>
      </c>
      <c r="G93" s="45" t="s">
        <v>271</v>
      </c>
      <c r="I93" s="45" t="s">
        <v>270</v>
      </c>
      <c r="J93" s="45" t="s">
        <v>271</v>
      </c>
    </row>
    <row r="94" spans="1:10" ht="12.75">
      <c r="A94" s="1"/>
      <c r="B94" s="1"/>
      <c r="C94" s="1"/>
      <c r="D94" s="1"/>
      <c r="E94" s="1"/>
      <c r="F94" s="17" t="s">
        <v>4</v>
      </c>
      <c r="G94" s="17" t="s">
        <v>4</v>
      </c>
      <c r="I94" s="17" t="s">
        <v>4</v>
      </c>
      <c r="J94" s="17" t="s">
        <v>4</v>
      </c>
    </row>
    <row r="95" spans="1:10" ht="12.75">
      <c r="A95" s="1"/>
      <c r="B95" s="1" t="s">
        <v>114</v>
      </c>
      <c r="C95" s="1"/>
      <c r="D95" s="1"/>
      <c r="E95" s="1"/>
      <c r="F95" s="17"/>
      <c r="G95" s="17"/>
      <c r="I95" s="17"/>
      <c r="J95" s="17"/>
    </row>
    <row r="96" spans="1:10" ht="12.75">
      <c r="A96" s="1"/>
      <c r="B96" s="1" t="s">
        <v>109</v>
      </c>
      <c r="C96" s="1"/>
      <c r="D96" s="1"/>
      <c r="E96" s="1"/>
      <c r="F96" s="59">
        <v>1909</v>
      </c>
      <c r="G96" s="59">
        <v>1221</v>
      </c>
      <c r="I96" s="59">
        <v>6260</v>
      </c>
      <c r="J96" s="59">
        <v>5258</v>
      </c>
    </row>
    <row r="97" spans="1:10" ht="12.75">
      <c r="A97" s="1"/>
      <c r="B97" s="1"/>
      <c r="C97" s="1"/>
      <c r="D97" s="1"/>
      <c r="E97" s="1"/>
      <c r="F97" s="59"/>
      <c r="G97" s="59"/>
      <c r="I97" s="59"/>
      <c r="J97" s="59"/>
    </row>
    <row r="98" spans="1:10" ht="12.75">
      <c r="A98" s="1"/>
      <c r="B98" s="1" t="s">
        <v>115</v>
      </c>
      <c r="C98" s="1"/>
      <c r="D98" s="1"/>
      <c r="E98" s="1"/>
      <c r="F98" s="59"/>
      <c r="G98" s="59"/>
      <c r="I98" s="59"/>
      <c r="J98" s="59"/>
    </row>
    <row r="99" spans="1:10" ht="12.75">
      <c r="A99" s="1"/>
      <c r="B99" s="1" t="s">
        <v>109</v>
      </c>
      <c r="C99" s="1"/>
      <c r="D99" s="1"/>
      <c r="E99" s="1"/>
      <c r="F99" s="59">
        <v>2445</v>
      </c>
      <c r="G99" s="59">
        <v>1722</v>
      </c>
      <c r="I99" s="59">
        <v>8240</v>
      </c>
      <c r="J99" s="59">
        <v>7336</v>
      </c>
    </row>
    <row r="100" spans="1:10" ht="12.75">
      <c r="A100" s="1" t="s">
        <v>1</v>
      </c>
      <c r="B100" s="1"/>
      <c r="C100" s="1"/>
      <c r="D100" s="1"/>
      <c r="E100" s="1"/>
      <c r="F100" s="7"/>
      <c r="G100" s="7"/>
      <c r="I100" s="7"/>
      <c r="J100" s="7"/>
    </row>
    <row r="101" spans="1:10" ht="12.75">
      <c r="A101" s="1"/>
      <c r="B101" s="1" t="s">
        <v>119</v>
      </c>
      <c r="C101" s="1"/>
      <c r="D101" s="1"/>
      <c r="E101" s="1"/>
      <c r="F101" s="7"/>
      <c r="G101" s="7"/>
      <c r="I101" s="7"/>
      <c r="J101" s="7"/>
    </row>
    <row r="102" spans="1:10" ht="12.75">
      <c r="A102" s="1"/>
      <c r="B102" s="1" t="s">
        <v>116</v>
      </c>
      <c r="C102" s="1"/>
      <c r="D102" s="1"/>
      <c r="E102" s="1"/>
      <c r="F102" s="7">
        <v>15</v>
      </c>
      <c r="G102" s="7">
        <v>44</v>
      </c>
      <c r="I102" s="7">
        <v>201</v>
      </c>
      <c r="J102" s="7">
        <v>116</v>
      </c>
    </row>
    <row r="103" spans="1:10" ht="12.75">
      <c r="A103" s="1"/>
      <c r="B103" s="1"/>
      <c r="C103" s="1"/>
      <c r="D103" s="1"/>
      <c r="E103" s="1"/>
      <c r="F103" s="7"/>
      <c r="G103" s="7"/>
      <c r="I103" s="7"/>
      <c r="J103" s="7"/>
    </row>
    <row r="104" spans="1:10" ht="12.75">
      <c r="A104" s="1"/>
      <c r="B104" s="1" t="s">
        <v>110</v>
      </c>
      <c r="C104" s="1"/>
      <c r="D104" s="1"/>
      <c r="E104" s="1"/>
      <c r="F104" s="7"/>
      <c r="G104" s="7"/>
      <c r="I104" s="7"/>
      <c r="J104" s="7"/>
    </row>
    <row r="105" spans="1:10" ht="12.75">
      <c r="A105" s="1"/>
      <c r="B105" s="1" t="s">
        <v>109</v>
      </c>
      <c r="C105" s="1"/>
      <c r="D105" s="1"/>
      <c r="E105" s="1"/>
      <c r="F105" s="7">
        <v>30</v>
      </c>
      <c r="G105" s="7">
        <v>30</v>
      </c>
      <c r="I105" s="7">
        <v>120</v>
      </c>
      <c r="J105" s="7">
        <v>120</v>
      </c>
    </row>
    <row r="106" spans="1:10" ht="12.75">
      <c r="A106" s="1"/>
      <c r="B106" s="1"/>
      <c r="C106" s="1"/>
      <c r="D106" s="1"/>
      <c r="E106" s="1"/>
      <c r="F106" s="7"/>
      <c r="G106" s="7"/>
      <c r="I106" s="7"/>
      <c r="J106" s="7"/>
    </row>
    <row r="107" spans="1:10" ht="12.75">
      <c r="A107" s="1"/>
      <c r="B107" s="1" t="s">
        <v>111</v>
      </c>
      <c r="C107" s="1"/>
      <c r="D107" s="1"/>
      <c r="E107" s="1"/>
      <c r="F107" s="7"/>
      <c r="G107" s="7"/>
      <c r="I107" s="7"/>
      <c r="J107" s="7"/>
    </row>
    <row r="108" spans="1:10" ht="12.75">
      <c r="A108" s="1"/>
      <c r="B108" s="1" t="s">
        <v>109</v>
      </c>
      <c r="C108" s="1"/>
      <c r="D108" s="1"/>
      <c r="E108" s="1"/>
      <c r="F108" s="7">
        <v>24</v>
      </c>
      <c r="G108" s="7">
        <v>24</v>
      </c>
      <c r="I108" s="7">
        <v>96</v>
      </c>
      <c r="J108" s="7">
        <v>96</v>
      </c>
    </row>
    <row r="109" spans="1:10" ht="12.75">
      <c r="A109" s="1"/>
      <c r="B109" s="1"/>
      <c r="C109" s="1"/>
      <c r="D109" s="1"/>
      <c r="E109" s="1"/>
      <c r="F109" s="7"/>
      <c r="G109" s="7"/>
      <c r="I109" s="7"/>
      <c r="J109" s="7"/>
    </row>
    <row r="110" spans="1:10" ht="12.75">
      <c r="A110" s="1"/>
      <c r="B110" s="1" t="s">
        <v>152</v>
      </c>
      <c r="C110" s="1"/>
      <c r="D110" s="1"/>
      <c r="E110" s="1"/>
      <c r="F110" s="7"/>
      <c r="G110" s="7"/>
      <c r="I110" s="7"/>
      <c r="J110" s="7"/>
    </row>
    <row r="111" spans="1:10" ht="12.75">
      <c r="A111" s="1"/>
      <c r="B111" s="1" t="s">
        <v>153</v>
      </c>
      <c r="C111" s="1"/>
      <c r="D111" s="1"/>
      <c r="E111" s="1"/>
      <c r="F111" s="7">
        <v>90</v>
      </c>
      <c r="G111" s="7">
        <v>90</v>
      </c>
      <c r="I111" s="7">
        <v>360</v>
      </c>
      <c r="J111" s="7">
        <v>348</v>
      </c>
    </row>
    <row r="112" spans="1:11" ht="12.75">
      <c r="A112" s="1"/>
      <c r="B112" s="1"/>
      <c r="C112" s="1"/>
      <c r="D112" s="1"/>
      <c r="E112" s="1"/>
      <c r="G112" s="7"/>
      <c r="H112" s="7"/>
      <c r="J112" s="7"/>
      <c r="K112" s="1"/>
    </row>
    <row r="113" spans="1:11" ht="12.75">
      <c r="A113" s="1"/>
      <c r="B113" s="1" t="s">
        <v>291</v>
      </c>
      <c r="C113" s="1"/>
      <c r="D113" s="1"/>
      <c r="E113" s="1"/>
      <c r="F113" s="7"/>
      <c r="G113" s="1"/>
      <c r="H113" s="1"/>
      <c r="I113" s="7"/>
      <c r="J113" s="7"/>
      <c r="K113" s="1"/>
    </row>
    <row r="114" spans="1:11" ht="12.75">
      <c r="A114" s="1"/>
      <c r="B114" s="1" t="s">
        <v>292</v>
      </c>
      <c r="C114" s="1"/>
      <c r="D114" s="1"/>
      <c r="E114" s="1"/>
      <c r="F114" s="7"/>
      <c r="G114" s="1"/>
      <c r="H114" s="1"/>
      <c r="I114" s="7"/>
      <c r="J114" s="7"/>
      <c r="K114" s="1"/>
    </row>
    <row r="115" spans="1:11" ht="12.75">
      <c r="A115" s="1"/>
      <c r="B115" s="1"/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2" t="s">
        <v>179</v>
      </c>
      <c r="B116" s="2" t="s">
        <v>180</v>
      </c>
      <c r="C116" s="1"/>
      <c r="D116" s="1"/>
      <c r="E116" s="1"/>
      <c r="F116" s="7"/>
      <c r="G116" s="1"/>
      <c r="H116" s="1"/>
      <c r="I116" s="7"/>
      <c r="J116" s="7"/>
      <c r="K116" s="1"/>
    </row>
    <row r="117" spans="1:11" ht="12.75">
      <c r="A117" s="1"/>
      <c r="B117" s="1" t="s">
        <v>184</v>
      </c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/>
      <c r="C118" s="1"/>
      <c r="D118" s="1"/>
      <c r="E118" s="1"/>
      <c r="F118" s="7"/>
      <c r="G118" s="17" t="s">
        <v>182</v>
      </c>
      <c r="H118" s="17"/>
      <c r="I118" s="7"/>
      <c r="J118" s="7"/>
      <c r="K118" s="1"/>
    </row>
    <row r="119" spans="1:11" ht="12.75">
      <c r="A119" s="1"/>
      <c r="B119" s="1"/>
      <c r="C119" s="1"/>
      <c r="D119" s="1"/>
      <c r="E119" s="1"/>
      <c r="F119" s="7"/>
      <c r="G119" s="54">
        <v>41729</v>
      </c>
      <c r="H119" s="65"/>
      <c r="I119" s="7"/>
      <c r="J119" s="7"/>
      <c r="K119" s="1"/>
    </row>
    <row r="120" spans="1:11" ht="12.75">
      <c r="A120" s="1"/>
      <c r="B120" s="1"/>
      <c r="C120" s="1"/>
      <c r="D120" s="1"/>
      <c r="E120" s="1"/>
      <c r="F120" s="7"/>
      <c r="G120" s="54" t="s">
        <v>4</v>
      </c>
      <c r="H120" s="54"/>
      <c r="I120" s="7"/>
      <c r="J120" s="7"/>
      <c r="K120" s="1"/>
    </row>
    <row r="121" spans="1:11" ht="12.75">
      <c r="A121" s="1"/>
      <c r="B121" s="1" t="s">
        <v>183</v>
      </c>
      <c r="C121" s="1"/>
      <c r="D121" s="1"/>
      <c r="E121" s="1"/>
      <c r="F121" s="7"/>
      <c r="G121" s="1"/>
      <c r="H121" s="1"/>
      <c r="I121" s="7"/>
      <c r="J121" s="7"/>
      <c r="K121" s="1"/>
    </row>
    <row r="122" spans="1:11" ht="12.75">
      <c r="A122" s="1"/>
      <c r="B122" s="1" t="s">
        <v>181</v>
      </c>
      <c r="C122" s="1"/>
      <c r="D122" s="1"/>
      <c r="E122" s="1"/>
      <c r="F122" s="7"/>
      <c r="G122" s="71">
        <v>0</v>
      </c>
      <c r="H122" s="1"/>
      <c r="I122" s="7"/>
      <c r="J122" s="7"/>
      <c r="K122" s="1"/>
    </row>
    <row r="123" spans="1:11" ht="12.75">
      <c r="A123" s="1"/>
      <c r="B123" s="1"/>
      <c r="C123" s="1"/>
      <c r="D123" s="1"/>
      <c r="E123" s="1"/>
      <c r="F123" s="7"/>
      <c r="G123" s="77"/>
      <c r="H123" s="1"/>
      <c r="I123" s="7"/>
      <c r="J123" s="7"/>
      <c r="K123" s="1"/>
    </row>
    <row r="124" spans="1:11" ht="12.75">
      <c r="A124" s="1"/>
      <c r="B124" s="1" t="s">
        <v>350</v>
      </c>
      <c r="C124" s="1"/>
      <c r="D124" s="1"/>
      <c r="E124" s="1"/>
      <c r="F124" s="7"/>
      <c r="G124" s="77"/>
      <c r="H124" s="1"/>
      <c r="I124" s="7"/>
      <c r="J124" s="7"/>
      <c r="K124" s="1"/>
    </row>
    <row r="125" spans="1:11" ht="12.75">
      <c r="A125" s="1"/>
      <c r="B125" s="1"/>
      <c r="C125" s="1"/>
      <c r="D125" s="1"/>
      <c r="E125" s="1"/>
      <c r="F125" s="7"/>
      <c r="G125" s="1"/>
      <c r="H125" s="1"/>
      <c r="I125" s="7"/>
      <c r="J125" s="7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2" t="s">
        <v>63</v>
      </c>
      <c r="B127" s="2" t="s">
        <v>289</v>
      </c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2" t="s">
        <v>290</v>
      </c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2" t="s">
        <v>64</v>
      </c>
      <c r="B130" s="2" t="s">
        <v>125</v>
      </c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2"/>
      <c r="B131" s="2"/>
      <c r="C131" s="1"/>
      <c r="D131" s="1"/>
      <c r="E131" s="1"/>
      <c r="F131" s="1"/>
      <c r="G131" s="58" t="s">
        <v>3</v>
      </c>
      <c r="H131" s="58" t="s">
        <v>3</v>
      </c>
      <c r="J131" s="1"/>
      <c r="K131" s="1"/>
    </row>
    <row r="132" spans="1:11" ht="12.75">
      <c r="A132" s="2"/>
      <c r="B132" s="2"/>
      <c r="C132" s="1"/>
      <c r="D132" s="1"/>
      <c r="E132" s="1"/>
      <c r="F132" s="1"/>
      <c r="G132" s="58" t="s">
        <v>269</v>
      </c>
      <c r="H132" s="58" t="s">
        <v>269</v>
      </c>
      <c r="J132" s="1"/>
      <c r="K132" s="1"/>
    </row>
    <row r="133" spans="1:11" ht="12.75">
      <c r="A133" s="2"/>
      <c r="C133" s="1"/>
      <c r="D133" s="1"/>
      <c r="E133" s="1"/>
      <c r="G133" s="66" t="s">
        <v>270</v>
      </c>
      <c r="H133" s="66" t="s">
        <v>271</v>
      </c>
      <c r="J133" s="1"/>
      <c r="K133" s="1"/>
    </row>
    <row r="134" spans="1:11" ht="12.75">
      <c r="A134" s="2"/>
      <c r="C134" s="1"/>
      <c r="D134" s="1"/>
      <c r="E134" s="1"/>
      <c r="G134" s="17" t="s">
        <v>4</v>
      </c>
      <c r="H134" s="17" t="s">
        <v>4</v>
      </c>
      <c r="J134" s="1"/>
      <c r="K134" s="1"/>
    </row>
    <row r="135" spans="1:11" ht="12.75">
      <c r="A135" s="2"/>
      <c r="B135" s="1" t="s">
        <v>80</v>
      </c>
      <c r="C135" s="1"/>
      <c r="D135" s="1"/>
      <c r="E135" s="1"/>
      <c r="G135" s="7">
        <v>21</v>
      </c>
      <c r="H135" s="7">
        <v>75</v>
      </c>
      <c r="J135" s="1"/>
      <c r="K135" s="1"/>
    </row>
    <row r="136" spans="1:11" ht="12.75">
      <c r="A136" s="2"/>
      <c r="B136" s="1" t="s">
        <v>154</v>
      </c>
      <c r="C136" s="1"/>
      <c r="D136" s="1"/>
      <c r="E136" s="1"/>
      <c r="G136" s="7">
        <v>-75</v>
      </c>
      <c r="H136" s="7">
        <v>-38</v>
      </c>
      <c r="J136" s="1"/>
      <c r="K136" s="1"/>
    </row>
    <row r="137" spans="1:11" ht="12.75">
      <c r="A137" s="2"/>
      <c r="B137" s="1" t="s">
        <v>79</v>
      </c>
      <c r="C137" s="1"/>
      <c r="D137" s="1"/>
      <c r="E137" s="1"/>
      <c r="G137" s="7">
        <v>130</v>
      </c>
      <c r="H137" s="7">
        <v>-101</v>
      </c>
      <c r="J137" s="1"/>
      <c r="K137" s="1"/>
    </row>
    <row r="138" spans="1:11" ht="12.75">
      <c r="A138" s="2"/>
      <c r="B138" s="2"/>
      <c r="C138" s="1"/>
      <c r="D138" s="1"/>
      <c r="E138" s="1"/>
      <c r="G138" s="15"/>
      <c r="H138" s="15"/>
      <c r="J138" s="1"/>
      <c r="K138" s="1"/>
    </row>
    <row r="139" spans="1:11" ht="12.75">
      <c r="A139" s="2"/>
      <c r="B139" s="1" t="s">
        <v>151</v>
      </c>
      <c r="C139" s="1"/>
      <c r="D139" s="1"/>
      <c r="E139" s="1"/>
      <c r="G139" s="8">
        <f>SUM(G135:G137)</f>
        <v>76</v>
      </c>
      <c r="H139" s="8">
        <f>SUM(H135:H137)</f>
        <v>-64</v>
      </c>
      <c r="J139" s="1"/>
      <c r="K139" s="1"/>
    </row>
    <row r="140" spans="1:11" ht="12.75">
      <c r="A140" s="2"/>
      <c r="B140" s="2"/>
      <c r="C140" s="1"/>
      <c r="D140" s="1"/>
      <c r="E140" s="1"/>
      <c r="F140" s="10"/>
      <c r="G140" s="10"/>
      <c r="H140" s="1"/>
      <c r="I140" s="1"/>
      <c r="J140" s="1"/>
      <c r="K140" s="1"/>
    </row>
    <row r="141" spans="1:11" ht="12.75">
      <c r="A141" s="2" t="s">
        <v>65</v>
      </c>
      <c r="B141" s="2" t="s">
        <v>20</v>
      </c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 t="s">
        <v>189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 t="s">
        <v>1</v>
      </c>
      <c r="C143" s="1"/>
      <c r="D143" s="1" t="s">
        <v>1</v>
      </c>
      <c r="E143" s="1"/>
      <c r="F143" s="1"/>
      <c r="G143" s="1"/>
      <c r="H143" s="1"/>
      <c r="I143" s="1"/>
      <c r="J143" s="1"/>
      <c r="K143" s="1"/>
    </row>
    <row r="144" spans="1:11" ht="12.75">
      <c r="A144" s="2" t="s">
        <v>66</v>
      </c>
      <c r="B144" s="2" t="s">
        <v>21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B145" s="1" t="s">
        <v>22</v>
      </c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 t="s">
        <v>67</v>
      </c>
      <c r="B147" s="2" t="s">
        <v>23</v>
      </c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B148" s="27" t="s">
        <v>328</v>
      </c>
      <c r="C148" s="73"/>
      <c r="D148" s="27"/>
      <c r="E148" s="27"/>
      <c r="F148" s="27"/>
      <c r="G148" s="27"/>
      <c r="H148" s="27"/>
      <c r="I148" s="27"/>
      <c r="J148" s="27"/>
      <c r="K148" s="1"/>
    </row>
    <row r="149" spans="1:10" ht="12.75">
      <c r="A149" s="2"/>
      <c r="B149" s="27"/>
      <c r="C149" s="75"/>
      <c r="D149" s="27"/>
      <c r="E149" s="27"/>
      <c r="F149" s="27"/>
      <c r="G149" s="27"/>
      <c r="H149" s="27"/>
      <c r="I149" s="27"/>
      <c r="J149" s="27"/>
    </row>
    <row r="150" spans="1:11" ht="12.75">
      <c r="A150" s="2" t="s">
        <v>68</v>
      </c>
      <c r="B150" s="2" t="s">
        <v>25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2"/>
      <c r="B151" s="1" t="s">
        <v>139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2"/>
      <c r="B152" s="1"/>
      <c r="C152" s="1"/>
      <c r="G152" s="54">
        <v>41729</v>
      </c>
      <c r="H152" s="54">
        <v>41364</v>
      </c>
      <c r="J152" s="1"/>
      <c r="K152" s="1"/>
    </row>
    <row r="153" spans="1:11" ht="12.75">
      <c r="A153" s="2"/>
      <c r="E153" s="17"/>
      <c r="G153" s="17" t="s">
        <v>4</v>
      </c>
      <c r="H153" s="17" t="s">
        <v>4</v>
      </c>
      <c r="J153" s="1"/>
      <c r="K153" s="1"/>
    </row>
    <row r="154" spans="1:11" ht="12.75">
      <c r="A154" s="2"/>
      <c r="B154" s="20" t="s">
        <v>137</v>
      </c>
      <c r="C154" s="20"/>
      <c r="D154" s="21"/>
      <c r="E154" s="17"/>
      <c r="G154" s="17"/>
      <c r="H154" s="17"/>
      <c r="J154" s="1"/>
      <c r="K154" s="1"/>
    </row>
    <row r="155" spans="1:11" ht="12.75">
      <c r="A155" s="2"/>
      <c r="B155" s="1" t="s">
        <v>26</v>
      </c>
      <c r="C155" s="1"/>
      <c r="D155" s="17"/>
      <c r="E155" s="17"/>
      <c r="G155" s="22">
        <v>808</v>
      </c>
      <c r="H155" s="22">
        <v>16</v>
      </c>
      <c r="J155" s="1"/>
      <c r="K155" s="1"/>
    </row>
    <row r="156" spans="1:11" ht="12.75">
      <c r="A156" s="2"/>
      <c r="B156" s="1" t="s">
        <v>27</v>
      </c>
      <c r="C156" s="1"/>
      <c r="D156" s="17"/>
      <c r="E156" s="17"/>
      <c r="G156" s="22">
        <v>2476</v>
      </c>
      <c r="H156" s="22">
        <v>777</v>
      </c>
      <c r="J156" s="1"/>
      <c r="K156" s="1"/>
    </row>
    <row r="157" spans="1:11" ht="12.75">
      <c r="A157" s="2"/>
      <c r="B157" s="1" t="s">
        <v>28</v>
      </c>
      <c r="C157" s="1"/>
      <c r="D157" s="17"/>
      <c r="E157" s="17"/>
      <c r="G157" s="24">
        <v>352</v>
      </c>
      <c r="H157" s="24">
        <v>333</v>
      </c>
      <c r="J157" s="1"/>
      <c r="K157" s="1"/>
    </row>
    <row r="158" spans="1:11" ht="12.75">
      <c r="A158" s="2"/>
      <c r="B158" s="1" t="s">
        <v>351</v>
      </c>
      <c r="C158" s="1"/>
      <c r="D158" s="17"/>
      <c r="E158" s="17"/>
      <c r="G158" s="24">
        <v>912</v>
      </c>
      <c r="H158" s="24">
        <v>0</v>
      </c>
      <c r="J158" s="1"/>
      <c r="K158" s="1"/>
    </row>
    <row r="159" spans="1:11" ht="12.75">
      <c r="A159" s="2"/>
      <c r="B159" s="1" t="s">
        <v>244</v>
      </c>
      <c r="C159" s="1"/>
      <c r="D159" s="17"/>
      <c r="E159" s="17"/>
      <c r="G159" s="24">
        <v>296</v>
      </c>
      <c r="H159" s="24">
        <v>1009</v>
      </c>
      <c r="J159" s="1"/>
      <c r="K159" s="1"/>
    </row>
    <row r="160" spans="1:11" ht="12.75">
      <c r="A160" s="2"/>
      <c r="B160" s="1" t="s">
        <v>1</v>
      </c>
      <c r="C160" s="1"/>
      <c r="D160" s="17"/>
      <c r="E160" s="17"/>
      <c r="G160" s="72">
        <f>SUM(G155:G159)</f>
        <v>4844</v>
      </c>
      <c r="H160" s="72">
        <f>SUM(H155:H159)</f>
        <v>2135</v>
      </c>
      <c r="J160" s="1"/>
      <c r="K160" s="1"/>
    </row>
    <row r="161" spans="1:11" ht="12.75">
      <c r="A161" s="2"/>
      <c r="B161" s="1"/>
      <c r="C161" s="1"/>
      <c r="D161" s="17"/>
      <c r="E161" s="17"/>
      <c r="G161" s="23" t="s">
        <v>1</v>
      </c>
      <c r="H161" s="23" t="s">
        <v>1</v>
      </c>
      <c r="J161" s="1"/>
      <c r="K161" s="1"/>
    </row>
    <row r="162" spans="1:11" ht="12.75">
      <c r="A162" s="31"/>
      <c r="B162" s="20" t="s">
        <v>138</v>
      </c>
      <c r="C162" s="20"/>
      <c r="D162" s="21"/>
      <c r="E162" s="17"/>
      <c r="G162" s="23"/>
      <c r="H162" s="23"/>
      <c r="J162" s="1"/>
      <c r="K162" s="1"/>
    </row>
    <row r="163" spans="1:11" ht="12.75">
      <c r="A163" s="31"/>
      <c r="B163" s="1" t="s">
        <v>29</v>
      </c>
      <c r="C163" s="1"/>
      <c r="D163" s="17"/>
      <c r="E163" s="17"/>
      <c r="G163" s="24">
        <v>1235</v>
      </c>
      <c r="H163" s="24">
        <v>1229</v>
      </c>
      <c r="J163" s="1"/>
      <c r="K163" s="1"/>
    </row>
    <row r="164" spans="1:11" ht="12.75">
      <c r="A164" s="31"/>
      <c r="B164" s="1" t="s">
        <v>351</v>
      </c>
      <c r="C164" s="1"/>
      <c r="D164" s="17"/>
      <c r="E164" s="17"/>
      <c r="G164" s="24">
        <v>3723</v>
      </c>
      <c r="H164" s="24">
        <v>0</v>
      </c>
      <c r="J164" s="1"/>
      <c r="K164" s="1"/>
    </row>
    <row r="165" spans="1:11" ht="12.75">
      <c r="A165" s="31"/>
      <c r="B165" s="1"/>
      <c r="C165" s="1"/>
      <c r="D165" s="17"/>
      <c r="E165" s="17"/>
      <c r="G165" s="72">
        <f>SUM(G163:G164)</f>
        <v>4958</v>
      </c>
      <c r="H165" s="72">
        <f>SUM(H163:H164)</f>
        <v>1229</v>
      </c>
      <c r="J165" s="1"/>
      <c r="K165" s="1"/>
    </row>
    <row r="166" spans="1:11" ht="12.75">
      <c r="A166" s="2"/>
      <c r="B166" s="1"/>
      <c r="C166" s="1"/>
      <c r="F166" s="10"/>
      <c r="G166" s="1"/>
      <c r="H166" s="1"/>
      <c r="I166" s="1"/>
      <c r="J166" s="1"/>
      <c r="K166" s="1"/>
    </row>
    <row r="167" spans="1:11" ht="12.75">
      <c r="A167" s="2" t="s">
        <v>69</v>
      </c>
      <c r="B167" s="2" t="s">
        <v>31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 t="s">
        <v>32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 t="s">
        <v>70</v>
      </c>
      <c r="B170" s="2" t="s">
        <v>33</v>
      </c>
      <c r="C170" s="1"/>
      <c r="D170" s="32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25" t="s">
        <v>298</v>
      </c>
      <c r="C171" s="1"/>
      <c r="D171" s="1"/>
      <c r="E171" s="27"/>
      <c r="F171" s="1"/>
      <c r="G171" s="1"/>
      <c r="H171" s="1"/>
      <c r="I171" s="1"/>
      <c r="J171" s="1"/>
      <c r="K171" s="1"/>
    </row>
    <row r="172" spans="1:11" ht="12.75">
      <c r="A172" s="2"/>
      <c r="B172" s="26"/>
      <c r="C172" s="1"/>
      <c r="D172" s="1"/>
      <c r="E172" s="1"/>
      <c r="F172" s="1"/>
      <c r="G172" s="1"/>
      <c r="H172" s="1"/>
      <c r="J172" s="1"/>
      <c r="K172" s="1"/>
    </row>
    <row r="173" spans="1:11" ht="12.75">
      <c r="A173" s="28" t="s">
        <v>71</v>
      </c>
      <c r="B173" s="28" t="s">
        <v>35</v>
      </c>
      <c r="C173" s="27"/>
      <c r="D173" s="27"/>
      <c r="E173" s="27"/>
      <c r="K173" s="27"/>
    </row>
    <row r="174" spans="1:10" ht="12.75">
      <c r="A174" s="28"/>
      <c r="B174" s="28"/>
      <c r="C174" s="27"/>
      <c r="D174" s="27"/>
      <c r="E174" s="27"/>
      <c r="F174" s="27" t="s">
        <v>258</v>
      </c>
      <c r="G174" s="27"/>
      <c r="I174" s="27" t="s">
        <v>280</v>
      </c>
      <c r="J174" s="27"/>
    </row>
    <row r="175" spans="1:10" ht="12.75">
      <c r="A175" s="28"/>
      <c r="B175" s="28"/>
      <c r="C175" s="27"/>
      <c r="D175" s="27"/>
      <c r="F175" s="60" t="s">
        <v>279</v>
      </c>
      <c r="G175" s="60" t="s">
        <v>265</v>
      </c>
      <c r="I175" s="60" t="s">
        <v>245</v>
      </c>
      <c r="J175" s="60" t="s">
        <v>201</v>
      </c>
    </row>
    <row r="176" spans="1:10" ht="12.75">
      <c r="A176" s="28"/>
      <c r="B176" s="28"/>
      <c r="C176" s="27"/>
      <c r="D176" s="27"/>
      <c r="F176" s="68">
        <v>41699</v>
      </c>
      <c r="G176" s="68">
        <v>41609</v>
      </c>
      <c r="I176" s="68">
        <v>41699</v>
      </c>
      <c r="J176" s="68">
        <v>41334</v>
      </c>
    </row>
    <row r="177" spans="1:10" ht="12.75">
      <c r="A177" s="28"/>
      <c r="B177" s="28"/>
      <c r="C177" s="27"/>
      <c r="D177" s="27"/>
      <c r="F177" s="68"/>
      <c r="G177" s="68"/>
      <c r="I177" s="68"/>
      <c r="J177" s="68" t="s">
        <v>1</v>
      </c>
    </row>
    <row r="178" spans="1:10" ht="12.75">
      <c r="A178" s="28"/>
      <c r="B178" s="28"/>
      <c r="C178" s="27"/>
      <c r="D178" s="27"/>
      <c r="F178" s="60" t="s">
        <v>4</v>
      </c>
      <c r="G178" s="60" t="s">
        <v>4</v>
      </c>
      <c r="I178" s="60" t="s">
        <v>4</v>
      </c>
      <c r="J178" s="60" t="s">
        <v>4</v>
      </c>
    </row>
    <row r="179" spans="1:10" ht="12.75">
      <c r="A179" s="28"/>
      <c r="B179" s="61" t="s">
        <v>157</v>
      </c>
      <c r="C179" s="27"/>
      <c r="D179" s="27"/>
      <c r="F179" s="60"/>
      <c r="G179" s="60"/>
      <c r="I179" s="60"/>
      <c r="J179" s="60"/>
    </row>
    <row r="180" spans="1:10" ht="12.75">
      <c r="A180" s="28"/>
      <c r="B180" s="27" t="s">
        <v>155</v>
      </c>
      <c r="C180" s="27"/>
      <c r="D180" s="27"/>
      <c r="F180" s="7">
        <v>15644</v>
      </c>
      <c r="G180" s="7">
        <v>12745</v>
      </c>
      <c r="I180" s="7">
        <v>53566</v>
      </c>
      <c r="J180" s="7">
        <v>52669</v>
      </c>
    </row>
    <row r="181" spans="1:10" ht="12.75">
      <c r="A181" s="28"/>
      <c r="B181" s="27" t="s">
        <v>40</v>
      </c>
      <c r="C181" s="27"/>
      <c r="D181" s="27"/>
      <c r="F181" s="7">
        <v>0</v>
      </c>
      <c r="G181" s="7">
        <v>2524</v>
      </c>
      <c r="I181" s="7">
        <v>15696</v>
      </c>
      <c r="J181" s="7">
        <v>24981</v>
      </c>
    </row>
    <row r="182" spans="1:10" ht="12.75">
      <c r="A182" s="28"/>
      <c r="B182" s="27" t="s">
        <v>156</v>
      </c>
      <c r="C182" s="27"/>
      <c r="D182" s="27"/>
      <c r="F182" s="8">
        <v>0</v>
      </c>
      <c r="G182" s="8">
        <v>0</v>
      </c>
      <c r="I182" s="8">
        <v>0</v>
      </c>
      <c r="J182" s="8">
        <v>0</v>
      </c>
    </row>
    <row r="183" spans="1:10" ht="12.75">
      <c r="A183" s="28"/>
      <c r="B183" s="28"/>
      <c r="C183" s="27"/>
      <c r="D183" s="27"/>
      <c r="F183" s="63"/>
      <c r="G183" s="63"/>
      <c r="I183" s="63"/>
      <c r="J183" s="63"/>
    </row>
    <row r="184" spans="1:10" ht="12.75">
      <c r="A184" s="28"/>
      <c r="B184" s="27" t="s">
        <v>158</v>
      </c>
      <c r="C184" s="27"/>
      <c r="D184" s="27"/>
      <c r="F184" s="64">
        <f>SUM(F180:F183)</f>
        <v>15644</v>
      </c>
      <c r="G184" s="64">
        <f>SUM(G180:G183)</f>
        <v>15269</v>
      </c>
      <c r="I184" s="64">
        <f>SUM(I180:I183)</f>
        <v>69262</v>
      </c>
      <c r="J184" s="64">
        <f>SUM(J180:J183)</f>
        <v>77650</v>
      </c>
    </row>
    <row r="185" spans="1:10" ht="12.75">
      <c r="A185" s="28"/>
      <c r="B185" s="28"/>
      <c r="C185" s="27"/>
      <c r="D185" s="27"/>
      <c r="F185" s="27"/>
      <c r="G185" s="27"/>
      <c r="I185" s="27"/>
      <c r="J185" s="27"/>
    </row>
    <row r="186" spans="1:10" ht="12.75">
      <c r="A186" s="28"/>
      <c r="B186" s="28"/>
      <c r="C186" s="27"/>
      <c r="D186" s="27"/>
      <c r="F186" s="27"/>
      <c r="G186" s="27"/>
      <c r="I186" s="27"/>
      <c r="J186" s="27"/>
    </row>
    <row r="187" spans="1:10" ht="12.75">
      <c r="A187" s="28"/>
      <c r="B187" s="61" t="s">
        <v>206</v>
      </c>
      <c r="C187" s="27"/>
      <c r="D187" s="27"/>
      <c r="F187" s="27"/>
      <c r="G187" s="27"/>
      <c r="I187" s="27"/>
      <c r="J187" s="27"/>
    </row>
    <row r="188" spans="1:10" ht="12.75">
      <c r="A188" s="28"/>
      <c r="B188" s="27" t="s">
        <v>160</v>
      </c>
      <c r="C188" s="27"/>
      <c r="D188" s="27"/>
      <c r="F188" s="62">
        <v>132</v>
      </c>
      <c r="G188" s="62">
        <v>20</v>
      </c>
      <c r="I188" s="62">
        <v>910</v>
      </c>
      <c r="J188" s="62">
        <v>1694</v>
      </c>
    </row>
    <row r="189" spans="1:10" ht="12.75">
      <c r="A189" s="28"/>
      <c r="B189" s="27" t="s">
        <v>40</v>
      </c>
      <c r="C189" s="27"/>
      <c r="D189" s="27"/>
      <c r="F189" s="62">
        <v>-934</v>
      </c>
      <c r="G189" s="62">
        <v>-466</v>
      </c>
      <c r="I189" s="62">
        <v>211</v>
      </c>
      <c r="J189" s="62">
        <v>-2280</v>
      </c>
    </row>
    <row r="190" spans="1:10" ht="12.75">
      <c r="A190" s="28"/>
      <c r="B190" s="27" t="s">
        <v>156</v>
      </c>
      <c r="C190" s="27"/>
      <c r="D190" s="27"/>
      <c r="F190" s="62">
        <v>-423</v>
      </c>
      <c r="G190" s="62">
        <v>187</v>
      </c>
      <c r="I190" s="62">
        <v>-1018</v>
      </c>
      <c r="J190" s="62">
        <v>-1765</v>
      </c>
    </row>
    <row r="191" spans="1:10" ht="12.75">
      <c r="A191" s="28"/>
      <c r="B191" s="28"/>
      <c r="C191" s="27"/>
      <c r="D191" s="27"/>
      <c r="F191" s="63"/>
      <c r="G191" s="63"/>
      <c r="I191" s="63"/>
      <c r="J191" s="63"/>
    </row>
    <row r="192" spans="1:10" ht="12.75">
      <c r="A192" s="28"/>
      <c r="B192" s="27" t="s">
        <v>207</v>
      </c>
      <c r="C192" s="27"/>
      <c r="D192" s="27"/>
      <c r="F192" s="64">
        <f>SUM(F188:F191)</f>
        <v>-1225</v>
      </c>
      <c r="G192" s="64">
        <f>SUM(G188:G191)</f>
        <v>-259</v>
      </c>
      <c r="I192" s="64">
        <f>SUM(I188:I191)</f>
        <v>103</v>
      </c>
      <c r="J192" s="64">
        <f>SUM(J188:J191)</f>
        <v>-2351</v>
      </c>
    </row>
    <row r="193" spans="1:9" ht="12.75">
      <c r="A193" s="28"/>
      <c r="B193" s="27"/>
      <c r="C193" s="27"/>
      <c r="D193" s="27"/>
      <c r="F193" s="69"/>
      <c r="G193" s="69"/>
      <c r="I193" s="69"/>
    </row>
    <row r="194" spans="1:11" ht="12.75">
      <c r="A194" s="28"/>
      <c r="B194" s="61" t="s">
        <v>161</v>
      </c>
      <c r="C194" s="27"/>
      <c r="D194" s="27"/>
      <c r="E194" s="27"/>
      <c r="F194" s="27"/>
      <c r="G194" s="27"/>
      <c r="H194" s="27"/>
      <c r="I194" s="27"/>
      <c r="K194" s="27"/>
    </row>
    <row r="195" spans="1:11" ht="12.75">
      <c r="A195" s="28"/>
      <c r="B195" s="27" t="s">
        <v>301</v>
      </c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8"/>
      <c r="B196" s="27" t="s">
        <v>302</v>
      </c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8"/>
      <c r="B197" s="27" t="s">
        <v>303</v>
      </c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8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8"/>
      <c r="B199" s="27" t="s">
        <v>299</v>
      </c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8"/>
      <c r="B200" s="27" t="s">
        <v>300</v>
      </c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8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8"/>
      <c r="B202" s="27" t="s">
        <v>304</v>
      </c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8"/>
      <c r="B203" s="27" t="s">
        <v>320</v>
      </c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8"/>
      <c r="B204" s="27" t="s">
        <v>321</v>
      </c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8"/>
      <c r="B205" s="27" t="s">
        <v>1</v>
      </c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8"/>
      <c r="B206" s="27" t="s">
        <v>305</v>
      </c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8"/>
      <c r="B207" s="27" t="s">
        <v>306</v>
      </c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8"/>
      <c r="B208" s="27" t="s">
        <v>307</v>
      </c>
      <c r="C208" s="73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8"/>
      <c r="B209" s="27" t="s">
        <v>1</v>
      </c>
      <c r="C209" s="73"/>
      <c r="D209" s="27"/>
      <c r="E209" s="27"/>
      <c r="F209" s="27"/>
      <c r="G209" s="27"/>
      <c r="H209" s="74"/>
      <c r="I209" s="74"/>
      <c r="J209" s="74"/>
      <c r="K209" s="27"/>
    </row>
    <row r="210" spans="1:11" ht="12.75">
      <c r="A210" s="28"/>
      <c r="B210" s="61" t="s">
        <v>214</v>
      </c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8"/>
      <c r="B211" s="27" t="s">
        <v>308</v>
      </c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8"/>
      <c r="B212" s="27" t="s">
        <v>309</v>
      </c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8"/>
      <c r="B213" s="27" t="s">
        <v>310</v>
      </c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8"/>
      <c r="B214" s="27" t="s">
        <v>1</v>
      </c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8"/>
      <c r="B215" s="27" t="s">
        <v>311</v>
      </c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8"/>
      <c r="B216" s="27" t="s">
        <v>312</v>
      </c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8"/>
      <c r="B217" s="27" t="s">
        <v>313</v>
      </c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8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8"/>
      <c r="B219" s="27" t="s">
        <v>315</v>
      </c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8"/>
      <c r="B220" s="27" t="s">
        <v>316</v>
      </c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8"/>
      <c r="B221" s="27" t="s">
        <v>370</v>
      </c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8"/>
      <c r="B222" s="27" t="s">
        <v>327</v>
      </c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8"/>
      <c r="B223" s="27" t="s">
        <v>317</v>
      </c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8"/>
      <c r="B224" s="27" t="s">
        <v>325</v>
      </c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8"/>
      <c r="B225" s="27" t="s">
        <v>371</v>
      </c>
      <c r="K225" s="27"/>
    </row>
    <row r="226" spans="1:11" ht="12.75">
      <c r="A226" s="28"/>
      <c r="B226" s="27" t="s">
        <v>322</v>
      </c>
      <c r="K226" s="27"/>
    </row>
    <row r="227" spans="1:11" ht="12.75">
      <c r="A227" s="28"/>
      <c r="B227" s="27" t="s">
        <v>323</v>
      </c>
      <c r="K227" s="27"/>
    </row>
    <row r="228" spans="1:11" ht="12.75">
      <c r="A228" s="28"/>
      <c r="B228" s="27"/>
      <c r="K228" s="27"/>
    </row>
    <row r="229" spans="1:11" ht="12.75">
      <c r="A229" s="28"/>
      <c r="B229" s="27" t="s">
        <v>314</v>
      </c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8"/>
      <c r="B230" s="27" t="s">
        <v>324</v>
      </c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8"/>
      <c r="B231" s="27" t="s">
        <v>267</v>
      </c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8"/>
      <c r="B232" s="27" t="s">
        <v>266</v>
      </c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8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" t="s">
        <v>72</v>
      </c>
      <c r="B234" s="2" t="s">
        <v>37</v>
      </c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2"/>
      <c r="B235" s="27" t="s">
        <v>260</v>
      </c>
      <c r="C235" s="27"/>
      <c r="D235" s="27"/>
      <c r="E235" s="27"/>
      <c r="F235" s="27"/>
      <c r="G235" s="27"/>
      <c r="H235" s="27"/>
      <c r="I235" s="27"/>
      <c r="J235" s="27"/>
      <c r="K235" s="1"/>
    </row>
    <row r="236" spans="1:11" ht="12.75">
      <c r="A236" s="2"/>
      <c r="B236" s="27" t="s">
        <v>261</v>
      </c>
      <c r="C236" s="27"/>
      <c r="D236" s="27"/>
      <c r="E236" s="27"/>
      <c r="F236" s="27"/>
      <c r="G236" s="27"/>
      <c r="H236" s="27"/>
      <c r="I236" s="27"/>
      <c r="J236" s="27"/>
      <c r="K236" s="1"/>
    </row>
    <row r="237" spans="1:11" ht="12.75">
      <c r="A237" s="2"/>
      <c r="K237" s="1"/>
    </row>
    <row r="238" spans="1:11" ht="12.75">
      <c r="A238" s="2" t="s">
        <v>73</v>
      </c>
      <c r="B238" s="2" t="s">
        <v>38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2"/>
      <c r="B239" s="1" t="s">
        <v>82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2" t="s">
        <v>74</v>
      </c>
      <c r="B241" s="2" t="s">
        <v>39</v>
      </c>
      <c r="I241" s="1"/>
      <c r="J241" s="1"/>
      <c r="K241" s="1"/>
    </row>
    <row r="242" spans="1:11" ht="12.75">
      <c r="A242" s="1"/>
      <c r="B242" s="1" t="s">
        <v>286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2" t="s">
        <v>75</v>
      </c>
      <c r="B244" s="2" t="s">
        <v>76</v>
      </c>
      <c r="C244" s="1"/>
      <c r="D244" s="1"/>
      <c r="E244" s="1"/>
      <c r="F244" s="1"/>
      <c r="G244" s="1"/>
      <c r="H244" s="1" t="s">
        <v>287</v>
      </c>
      <c r="I244" s="1"/>
      <c r="J244" s="1"/>
      <c r="K244" s="1"/>
    </row>
    <row r="245" spans="1:11" ht="12.75">
      <c r="A245" s="2"/>
      <c r="B245" s="31" t="s">
        <v>81</v>
      </c>
      <c r="C245" s="1"/>
      <c r="D245" s="1"/>
      <c r="E245" s="1"/>
      <c r="F245" s="1"/>
      <c r="G245" s="1"/>
      <c r="H245" s="11"/>
      <c r="I245" s="1"/>
      <c r="J245" s="1"/>
      <c r="K245" s="1"/>
    </row>
    <row r="246" spans="1:11" ht="12.75">
      <c r="A246" s="2"/>
      <c r="B246" s="31"/>
      <c r="C246" s="1"/>
      <c r="D246" s="1"/>
      <c r="E246" s="1"/>
      <c r="F246" s="78" t="s">
        <v>186</v>
      </c>
      <c r="G246" s="79"/>
      <c r="H246" s="78" t="s">
        <v>281</v>
      </c>
      <c r="I246" s="79"/>
      <c r="K246" s="1"/>
    </row>
    <row r="247" spans="1:11" ht="12.75">
      <c r="A247" s="1"/>
      <c r="C247" s="11"/>
      <c r="D247" s="11"/>
      <c r="E247" s="11"/>
      <c r="F247" s="53" t="s">
        <v>282</v>
      </c>
      <c r="G247" s="53" t="s">
        <v>283</v>
      </c>
      <c r="H247" s="53" t="s">
        <v>282</v>
      </c>
      <c r="I247" s="53" t="s">
        <v>283</v>
      </c>
      <c r="K247" s="1"/>
    </row>
    <row r="248" spans="1:11" ht="12.75">
      <c r="A248" s="1"/>
      <c r="B248" s="33" t="s">
        <v>104</v>
      </c>
      <c r="C248" s="11"/>
      <c r="D248" s="11"/>
      <c r="E248" s="11"/>
      <c r="F248" s="34"/>
      <c r="G248" s="34"/>
      <c r="H248" s="34"/>
      <c r="I248" s="34"/>
      <c r="K248" s="1"/>
    </row>
    <row r="249" spans="1:11" ht="12.75">
      <c r="A249" s="1"/>
      <c r="B249" s="11" t="s">
        <v>103</v>
      </c>
      <c r="C249" s="11"/>
      <c r="D249" s="11"/>
      <c r="E249" s="11"/>
      <c r="F249" s="5"/>
      <c r="G249" s="5"/>
      <c r="H249" s="5"/>
      <c r="I249" s="5"/>
      <c r="K249" s="1"/>
    </row>
    <row r="250" spans="1:11" ht="12.75">
      <c r="A250" s="1"/>
      <c r="B250" s="11" t="s">
        <v>373</v>
      </c>
      <c r="C250" s="11"/>
      <c r="D250" s="11"/>
      <c r="E250" s="11"/>
      <c r="F250" s="5">
        <f>+'Stat comprehensive income'!B30</f>
        <v>-1081</v>
      </c>
      <c r="G250" s="5">
        <f>+'Stat comprehensive income'!C30</f>
        <v>-2540</v>
      </c>
      <c r="H250" s="5">
        <f>+'Stat comprehensive income'!E30</f>
        <v>328</v>
      </c>
      <c r="I250" s="5">
        <f>+'Stat comprehensive income'!F30</f>
        <v>-1980</v>
      </c>
      <c r="K250" s="1"/>
    </row>
    <row r="251" spans="1:11" ht="12.75">
      <c r="A251" s="1"/>
      <c r="B251" s="11"/>
      <c r="C251" s="11"/>
      <c r="D251" s="11"/>
      <c r="E251" s="11"/>
      <c r="F251" s="34"/>
      <c r="G251" s="34"/>
      <c r="H251" s="34"/>
      <c r="I251" s="34"/>
      <c r="K251" s="1"/>
    </row>
    <row r="252" spans="1:11" ht="12.75">
      <c r="A252" s="1"/>
      <c r="B252" s="33" t="s">
        <v>77</v>
      </c>
      <c r="C252" s="11"/>
      <c r="D252" s="11"/>
      <c r="E252" s="11"/>
      <c r="F252" s="34"/>
      <c r="G252" s="34"/>
      <c r="H252" s="34"/>
      <c r="I252" s="34"/>
      <c r="K252" s="1"/>
    </row>
    <row r="253" spans="1:11" ht="12.75">
      <c r="A253" s="1"/>
      <c r="B253" s="11" t="s">
        <v>78</v>
      </c>
      <c r="C253" s="11"/>
      <c r="D253" s="11"/>
      <c r="E253" s="11"/>
      <c r="F253" s="35"/>
      <c r="G253" s="35"/>
      <c r="H253" s="35"/>
      <c r="I253" s="35"/>
      <c r="K253" s="1"/>
    </row>
    <row r="254" spans="1:11" ht="12.75">
      <c r="A254" s="1"/>
      <c r="B254" s="11" t="s">
        <v>84</v>
      </c>
      <c r="C254" s="11"/>
      <c r="D254" s="11"/>
      <c r="E254" s="11"/>
      <c r="F254" s="5">
        <v>95927</v>
      </c>
      <c r="G254" s="5">
        <v>95927</v>
      </c>
      <c r="H254" s="5">
        <v>95927</v>
      </c>
      <c r="I254" s="5">
        <v>95927</v>
      </c>
      <c r="K254" s="1"/>
    </row>
    <row r="255" spans="1:11" ht="12.75">
      <c r="A255" s="1"/>
      <c r="B255" s="11"/>
      <c r="C255" s="11"/>
      <c r="D255" s="11"/>
      <c r="E255" s="11"/>
      <c r="F255" s="12"/>
      <c r="G255" s="12"/>
      <c r="H255" s="12"/>
      <c r="I255" s="12"/>
      <c r="K255" s="1"/>
    </row>
    <row r="256" spans="1:11" ht="12.75">
      <c r="A256" s="1"/>
      <c r="B256" s="33" t="s">
        <v>83</v>
      </c>
      <c r="C256" s="11"/>
      <c r="D256" s="11"/>
      <c r="E256" s="11"/>
      <c r="F256" s="56">
        <f>+F250/F254*100</f>
        <v>-1.1268985791278785</v>
      </c>
      <c r="G256" s="56">
        <f>+G250/G254*100</f>
        <v>-2.647846800170963</v>
      </c>
      <c r="H256" s="56">
        <f>+H250/H254*100</f>
        <v>0.3419266734079039</v>
      </c>
      <c r="I256" s="56">
        <f>+I250/I254*100</f>
        <v>-2.064069552889176</v>
      </c>
      <c r="K256" s="1"/>
    </row>
    <row r="257" spans="1:11" ht="12.75">
      <c r="A257" s="1"/>
      <c r="B257" s="1"/>
      <c r="C257" s="1"/>
      <c r="D257" s="1"/>
      <c r="E257" s="1"/>
      <c r="F257" s="1"/>
      <c r="H257" s="1"/>
      <c r="I257" s="1"/>
      <c r="J257" s="1"/>
      <c r="K257" s="1"/>
    </row>
    <row r="258" spans="1:11" ht="12.75">
      <c r="A258" s="2" t="s">
        <v>112</v>
      </c>
      <c r="B258" s="31" t="s">
        <v>193</v>
      </c>
      <c r="C258" s="1"/>
      <c r="D258" s="1"/>
      <c r="E258" s="1"/>
      <c r="F258" s="1"/>
      <c r="H258" s="1"/>
      <c r="I258" s="1"/>
      <c r="J258" s="1"/>
      <c r="K258" s="1"/>
    </row>
    <row r="259" spans="1:11" ht="12.75">
      <c r="A259" s="1"/>
      <c r="B259" s="1" t="s">
        <v>374</v>
      </c>
      <c r="C259" s="1"/>
      <c r="D259" s="1"/>
      <c r="E259" s="1"/>
      <c r="F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H261" s="60" t="s">
        <v>284</v>
      </c>
      <c r="I261" s="60" t="s">
        <v>284</v>
      </c>
      <c r="J261" s="1"/>
      <c r="K261" s="1"/>
    </row>
    <row r="262" spans="1:11" ht="12.75">
      <c r="A262" s="1"/>
      <c r="B262" s="1"/>
      <c r="C262" s="1"/>
      <c r="D262" s="1"/>
      <c r="E262" s="1"/>
      <c r="F262" s="1"/>
      <c r="H262" s="60" t="s">
        <v>44</v>
      </c>
      <c r="I262" s="60" t="s">
        <v>44</v>
      </c>
      <c r="J262" s="1"/>
      <c r="K262" s="1"/>
    </row>
    <row r="263" spans="1:11" ht="12.75">
      <c r="A263" s="1"/>
      <c r="C263" s="1"/>
      <c r="D263" s="1"/>
      <c r="E263" s="1"/>
      <c r="F263" s="1"/>
      <c r="H263" s="60" t="s">
        <v>245</v>
      </c>
      <c r="I263" s="60" t="s">
        <v>201</v>
      </c>
      <c r="J263" s="1"/>
      <c r="K263" s="1"/>
    </row>
    <row r="264" spans="1:11" ht="12.75">
      <c r="A264" s="1"/>
      <c r="C264" s="1"/>
      <c r="D264" s="1"/>
      <c r="E264" s="1"/>
      <c r="F264" s="1"/>
      <c r="H264" s="68">
        <v>41699</v>
      </c>
      <c r="I264" s="68">
        <v>41334</v>
      </c>
      <c r="J264" s="1"/>
      <c r="K264" s="1"/>
    </row>
    <row r="265" spans="1:11" ht="12.75">
      <c r="A265" s="1"/>
      <c r="C265" s="1"/>
      <c r="D265" s="1"/>
      <c r="E265" s="1"/>
      <c r="F265" s="1"/>
      <c r="H265" s="17" t="s">
        <v>4</v>
      </c>
      <c r="I265" s="17" t="s">
        <v>4</v>
      </c>
      <c r="J265" s="1"/>
      <c r="K265" s="1"/>
    </row>
    <row r="266" spans="1:11" ht="12.75">
      <c r="A266" s="1"/>
      <c r="B266" s="1" t="s">
        <v>194</v>
      </c>
      <c r="C266" s="1"/>
      <c r="D266" s="1"/>
      <c r="E266" s="1"/>
      <c r="F266" s="1"/>
      <c r="H266" s="7">
        <v>-1914</v>
      </c>
      <c r="I266" s="7">
        <v>-1724</v>
      </c>
      <c r="J266" s="1"/>
      <c r="K266" s="1"/>
    </row>
    <row r="267" spans="1:11" ht="12.75">
      <c r="A267" s="1"/>
      <c r="B267" s="1" t="s">
        <v>195</v>
      </c>
      <c r="C267" s="1"/>
      <c r="D267" s="1"/>
      <c r="E267" s="1"/>
      <c r="F267" s="1"/>
      <c r="H267" s="7">
        <v>-646</v>
      </c>
      <c r="I267" s="7">
        <v>-1925</v>
      </c>
      <c r="J267" s="1"/>
      <c r="K267" s="1"/>
    </row>
    <row r="268" spans="1:11" ht="12.75">
      <c r="A268" s="1"/>
      <c r="B268" s="1" t="s">
        <v>233</v>
      </c>
      <c r="C268" s="1"/>
      <c r="D268" s="1"/>
      <c r="E268" s="1"/>
      <c r="F268" s="1"/>
      <c r="H268" s="7">
        <v>-2</v>
      </c>
      <c r="I268" s="7">
        <v>-13</v>
      </c>
      <c r="J268" s="1"/>
      <c r="K268" s="1"/>
    </row>
    <row r="269" spans="1:11" ht="12.75">
      <c r="A269" s="1"/>
      <c r="B269" s="1" t="s">
        <v>0</v>
      </c>
      <c r="C269" s="1"/>
      <c r="D269" s="1"/>
      <c r="E269" s="1"/>
      <c r="F269" s="1"/>
      <c r="H269" s="7">
        <v>97</v>
      </c>
      <c r="I269" s="7">
        <v>175</v>
      </c>
      <c r="J269" s="1"/>
      <c r="K269" s="1"/>
    </row>
    <row r="270" spans="1:11" ht="12.75">
      <c r="A270" s="1"/>
      <c r="B270" s="1" t="s">
        <v>212</v>
      </c>
      <c r="C270" s="1"/>
      <c r="D270" s="1"/>
      <c r="E270" s="1"/>
      <c r="F270" s="1"/>
      <c r="H270" s="7">
        <v>126</v>
      </c>
      <c r="I270" s="7">
        <v>87</v>
      </c>
      <c r="J270" s="1"/>
      <c r="K270" s="1"/>
    </row>
    <row r="271" spans="1:11" ht="12.75">
      <c r="A271" s="1"/>
      <c r="B271" s="1" t="s">
        <v>294</v>
      </c>
      <c r="C271" s="1"/>
      <c r="D271" s="1"/>
      <c r="E271" s="1"/>
      <c r="F271" s="1"/>
      <c r="H271" s="7">
        <v>1</v>
      </c>
      <c r="I271" s="7">
        <v>30</v>
      </c>
      <c r="J271" s="1"/>
      <c r="K271" s="1"/>
    </row>
    <row r="272" spans="1:11" ht="12.75">
      <c r="A272" s="1"/>
      <c r="B272" s="1" t="s">
        <v>230</v>
      </c>
      <c r="C272" s="1"/>
      <c r="D272" s="1"/>
      <c r="E272" s="1"/>
      <c r="F272" s="1"/>
      <c r="H272" s="7">
        <v>0</v>
      </c>
      <c r="I272" s="7">
        <v>865</v>
      </c>
      <c r="J272" s="1"/>
      <c r="K272" s="1"/>
    </row>
    <row r="273" spans="1:11" ht="12.75">
      <c r="A273" s="1"/>
      <c r="B273" s="1" t="s">
        <v>293</v>
      </c>
      <c r="C273" s="1"/>
      <c r="D273" s="1"/>
      <c r="E273" s="1"/>
      <c r="F273" s="1"/>
      <c r="H273" s="7">
        <v>0</v>
      </c>
      <c r="I273" s="7">
        <v>621</v>
      </c>
      <c r="J273" s="1"/>
      <c r="K273" s="1"/>
    </row>
    <row r="274" spans="1:11" ht="12.75">
      <c r="A274" s="1"/>
      <c r="B274" s="1" t="s">
        <v>262</v>
      </c>
      <c r="C274" s="1"/>
      <c r="D274" s="1"/>
      <c r="E274" s="1"/>
      <c r="F274" s="1"/>
      <c r="H274" s="7">
        <v>375</v>
      </c>
      <c r="I274" s="7">
        <v>350</v>
      </c>
      <c r="J274" s="1"/>
      <c r="K274" s="1"/>
    </row>
    <row r="275" spans="1:11" ht="12.75">
      <c r="A275" s="1"/>
      <c r="B275" s="1" t="s">
        <v>234</v>
      </c>
      <c r="C275" s="1"/>
      <c r="D275" s="1"/>
      <c r="E275" s="1"/>
      <c r="F275" s="1"/>
      <c r="H275" s="7">
        <v>0</v>
      </c>
      <c r="I275" s="7">
        <v>-139</v>
      </c>
      <c r="J275" s="1"/>
      <c r="K275" s="1"/>
    </row>
    <row r="276" spans="1:11" ht="12.75">
      <c r="A276" s="1"/>
      <c r="B276" s="1" t="s">
        <v>171</v>
      </c>
      <c r="C276" s="1"/>
      <c r="D276" s="1"/>
      <c r="E276" s="1"/>
      <c r="F276" s="1"/>
      <c r="H276" s="7">
        <v>0</v>
      </c>
      <c r="I276" s="7">
        <v>-10</v>
      </c>
      <c r="J276" s="1"/>
      <c r="K276" s="1"/>
    </row>
    <row r="277" spans="1:11" ht="12.75">
      <c r="A277" s="1"/>
      <c r="B277" s="1" t="s">
        <v>326</v>
      </c>
      <c r="C277" s="1"/>
      <c r="D277" s="1"/>
      <c r="E277" s="1"/>
      <c r="F277" s="1"/>
      <c r="H277" s="7">
        <v>0</v>
      </c>
      <c r="I277" s="7">
        <v>-2</v>
      </c>
      <c r="J277" s="1"/>
      <c r="K277" s="1"/>
    </row>
    <row r="278" spans="1:11" ht="12.75">
      <c r="A278" s="1"/>
      <c r="B278" s="1"/>
      <c r="C278" s="1"/>
      <c r="D278" s="1"/>
      <c r="E278" s="1"/>
      <c r="F278" s="1"/>
      <c r="H278" s="7"/>
      <c r="I278" s="7"/>
      <c r="J278" s="1"/>
      <c r="K278" s="1"/>
    </row>
    <row r="279" spans="1:11" ht="12.75">
      <c r="A279" s="2" t="s">
        <v>141</v>
      </c>
      <c r="B279" s="2" t="s">
        <v>9</v>
      </c>
      <c r="C279" s="2"/>
      <c r="D279" s="1"/>
      <c r="E279" s="1"/>
      <c r="F279" s="1"/>
      <c r="H279" s="1"/>
      <c r="I279" s="1"/>
      <c r="K279" s="1"/>
    </row>
    <row r="280" spans="1:11" ht="12.75">
      <c r="A280" s="1"/>
      <c r="B280" s="1" t="s">
        <v>142</v>
      </c>
      <c r="C280" s="1"/>
      <c r="D280" s="1"/>
      <c r="E280" s="1"/>
      <c r="F280" s="1"/>
      <c r="H280" s="1"/>
      <c r="I280" s="1"/>
      <c r="K280" s="1"/>
    </row>
    <row r="281" spans="1:11" ht="12.75">
      <c r="A281" s="1"/>
      <c r="B281" s="1"/>
      <c r="C281" s="1"/>
      <c r="D281" s="1"/>
      <c r="E281" s="1"/>
      <c r="F281" s="1"/>
      <c r="H281" s="1"/>
      <c r="I281" s="1"/>
      <c r="K281" s="1"/>
    </row>
    <row r="282" spans="1:11" ht="12.75">
      <c r="A282" s="1"/>
      <c r="B282" s="1"/>
      <c r="C282" s="1"/>
      <c r="D282" s="1"/>
      <c r="E282" s="1"/>
      <c r="F282" s="1"/>
      <c r="H282" s="17" t="s">
        <v>269</v>
      </c>
      <c r="I282" s="1" t="s">
        <v>150</v>
      </c>
      <c r="K282" s="1"/>
    </row>
    <row r="283" spans="1:11" ht="12.75">
      <c r="A283" s="1"/>
      <c r="B283" s="1"/>
      <c r="C283" s="1"/>
      <c r="D283" s="1"/>
      <c r="E283" s="1"/>
      <c r="F283" s="1"/>
      <c r="H283" s="17" t="s">
        <v>44</v>
      </c>
      <c r="I283" s="17" t="s">
        <v>229</v>
      </c>
      <c r="K283" s="1"/>
    </row>
    <row r="284" spans="1:11" ht="12.75">
      <c r="A284" s="1"/>
      <c r="B284" s="1"/>
      <c r="C284" s="1"/>
      <c r="D284" s="1"/>
      <c r="E284" s="1"/>
      <c r="F284" s="1"/>
      <c r="H284" s="17" t="s">
        <v>285</v>
      </c>
      <c r="I284" s="17" t="s">
        <v>246</v>
      </c>
      <c r="K284" s="1"/>
    </row>
    <row r="285" spans="1:11" ht="12.75">
      <c r="A285" s="1"/>
      <c r="B285" s="1"/>
      <c r="C285" s="1"/>
      <c r="D285" s="1"/>
      <c r="E285" s="1"/>
      <c r="F285" s="1"/>
      <c r="H285" s="17"/>
      <c r="I285" s="17" t="s">
        <v>1</v>
      </c>
      <c r="K285" s="1"/>
    </row>
    <row r="286" spans="1:11" ht="12.75">
      <c r="A286" s="1"/>
      <c r="B286" s="1"/>
      <c r="C286" s="1"/>
      <c r="D286" s="1"/>
      <c r="E286" s="1"/>
      <c r="F286" s="1"/>
      <c r="H286" s="17" t="s">
        <v>4</v>
      </c>
      <c r="I286" s="17" t="s">
        <v>4</v>
      </c>
      <c r="K286" s="1"/>
    </row>
    <row r="287" spans="1:11" ht="12.75">
      <c r="A287" s="1"/>
      <c r="B287" s="1" t="s">
        <v>148</v>
      </c>
      <c r="C287" s="1"/>
      <c r="D287" s="1"/>
      <c r="E287" s="1"/>
      <c r="F287" s="1"/>
      <c r="H287" s="17"/>
      <c r="I287" s="17"/>
      <c r="K287" s="1"/>
    </row>
    <row r="288" spans="1:11" ht="12.75">
      <c r="A288" s="1"/>
      <c r="B288" s="1" t="s">
        <v>143</v>
      </c>
      <c r="C288" s="1"/>
      <c r="D288" s="1"/>
      <c r="E288" s="1"/>
      <c r="F288" s="1"/>
      <c r="H288" s="7">
        <v>-95221</v>
      </c>
      <c r="I288" s="7">
        <v>-95811</v>
      </c>
      <c r="K288" s="1"/>
    </row>
    <row r="289" spans="1:11" ht="12.75">
      <c r="A289" s="1"/>
      <c r="B289" s="1" t="s">
        <v>144</v>
      </c>
      <c r="C289" s="1"/>
      <c r="D289" s="1"/>
      <c r="E289" s="1"/>
      <c r="F289" s="1"/>
      <c r="H289" s="10">
        <v>-168</v>
      </c>
      <c r="I289" s="10">
        <v>395</v>
      </c>
      <c r="K289" s="1"/>
    </row>
    <row r="290" spans="1:11" ht="12.75">
      <c r="A290" s="1"/>
      <c r="B290" s="1"/>
      <c r="C290" s="1"/>
      <c r="D290" s="1"/>
      <c r="E290" s="1"/>
      <c r="F290" s="1"/>
      <c r="H290" s="10"/>
      <c r="I290" s="10"/>
      <c r="K290" s="1"/>
    </row>
    <row r="291" spans="1:11" ht="12.75">
      <c r="A291" s="1"/>
      <c r="B291" s="1" t="s">
        <v>145</v>
      </c>
      <c r="C291" s="1"/>
      <c r="D291" s="1"/>
      <c r="E291" s="1"/>
      <c r="F291" s="1"/>
      <c r="H291" s="10"/>
      <c r="I291" s="10"/>
      <c r="K291" s="1"/>
    </row>
    <row r="292" spans="1:11" ht="12.75">
      <c r="A292" s="1"/>
      <c r="B292" s="1" t="s">
        <v>143</v>
      </c>
      <c r="C292" s="1"/>
      <c r="D292" s="1"/>
      <c r="E292" s="1"/>
      <c r="F292" s="1"/>
      <c r="H292" s="8">
        <v>-1020</v>
      </c>
      <c r="I292" s="8">
        <v>-1020</v>
      </c>
      <c r="K292" s="1"/>
    </row>
    <row r="293" spans="1:11" ht="12.75">
      <c r="A293" s="1"/>
      <c r="B293" s="1"/>
      <c r="C293" s="1"/>
      <c r="D293" s="1"/>
      <c r="E293" s="1"/>
      <c r="F293" s="1"/>
      <c r="H293" s="10"/>
      <c r="I293" s="10"/>
      <c r="K293" s="1"/>
    </row>
    <row r="294" spans="1:11" ht="12.75">
      <c r="A294" s="1"/>
      <c r="B294" s="1" t="s">
        <v>149</v>
      </c>
      <c r="D294" s="1"/>
      <c r="E294" s="1"/>
      <c r="F294" s="1"/>
      <c r="H294" s="10">
        <f>SUM(H288:H292)</f>
        <v>-96409</v>
      </c>
      <c r="I294" s="10">
        <f>SUM(I288:I292)</f>
        <v>-96436</v>
      </c>
      <c r="K294" s="1"/>
    </row>
    <row r="295" spans="1:11" ht="12.75">
      <c r="A295" s="1"/>
      <c r="B295" s="1"/>
      <c r="C295" s="1"/>
      <c r="D295" s="1"/>
      <c r="E295" s="1"/>
      <c r="F295" s="1"/>
      <c r="H295" s="10"/>
      <c r="I295" s="10"/>
      <c r="K295" s="1"/>
    </row>
    <row r="296" spans="1:11" ht="12.75">
      <c r="A296" s="1"/>
      <c r="B296" s="1" t="s">
        <v>147</v>
      </c>
      <c r="C296" s="1"/>
      <c r="D296" s="1"/>
      <c r="E296" s="1"/>
      <c r="F296" s="1"/>
      <c r="H296" s="8">
        <v>16411</v>
      </c>
      <c r="I296" s="8">
        <v>16110</v>
      </c>
      <c r="J296" s="1"/>
      <c r="K296" s="1"/>
    </row>
    <row r="297" spans="1:11" ht="12.75">
      <c r="A297" s="1"/>
      <c r="B297" s="1"/>
      <c r="C297" s="1"/>
      <c r="D297" s="1"/>
      <c r="E297" s="1"/>
      <c r="F297" s="1"/>
      <c r="H297" s="10"/>
      <c r="I297" s="10"/>
      <c r="J297" s="1"/>
      <c r="K297" s="1"/>
    </row>
    <row r="298" spans="1:11" ht="13.5" thickBot="1">
      <c r="A298" s="1"/>
      <c r="B298" s="1" t="s">
        <v>146</v>
      </c>
      <c r="C298" s="1"/>
      <c r="D298" s="1"/>
      <c r="E298" s="1"/>
      <c r="F298" s="1"/>
      <c r="H298" s="9">
        <f>SUM(H294:H296)</f>
        <v>-79998</v>
      </c>
      <c r="I298" s="9">
        <f>SUM(I294:I296)</f>
        <v>-80326</v>
      </c>
      <c r="J298" s="1"/>
      <c r="K298" s="1"/>
    </row>
    <row r="299" spans="1:11" ht="12.75">
      <c r="A299" s="1"/>
      <c r="B299" s="1"/>
      <c r="C299" s="1"/>
      <c r="D299" s="1"/>
      <c r="E299" s="1"/>
      <c r="F299" s="1"/>
      <c r="H299" s="1"/>
      <c r="I299" s="1"/>
      <c r="J299" s="1"/>
      <c r="K299" s="1"/>
    </row>
    <row r="300" spans="1:11" ht="12.75">
      <c r="A300" s="2"/>
      <c r="B300" s="2"/>
      <c r="C300" s="31"/>
      <c r="D300" s="31"/>
      <c r="E300" s="1"/>
      <c r="F300" s="1"/>
      <c r="G300" s="1"/>
      <c r="H300" s="1"/>
      <c r="I300" s="1"/>
      <c r="J300" s="1"/>
      <c r="K300" s="1"/>
    </row>
    <row r="301" spans="1:11" ht="12.75">
      <c r="A301" s="1"/>
      <c r="J301" s="1"/>
      <c r="K301" s="1"/>
    </row>
    <row r="302" spans="1:11" ht="12.75">
      <c r="A302" s="1"/>
      <c r="J302" s="1"/>
      <c r="K302" s="1"/>
    </row>
    <row r="303" spans="1:11" ht="12.75">
      <c r="A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</sheetData>
  <sheetProtection/>
  <mergeCells count="6">
    <mergeCell ref="F54:G54"/>
    <mergeCell ref="I54:J54"/>
    <mergeCell ref="F92:G92"/>
    <mergeCell ref="I92:J92"/>
    <mergeCell ref="F246:G246"/>
    <mergeCell ref="H246:I246"/>
  </mergeCells>
  <printOptions/>
  <pageMargins left="0.75" right="0.54" top="0.33" bottom="0.3" header="0.3" footer="0.3"/>
  <pageSetup horizontalDpi="600" verticalDpi="600" orientation="portrait" scale="85" r:id="rId1"/>
  <rowBreaks count="4" manualBreakCount="4">
    <brk id="65" max="255" man="1"/>
    <brk id="126" max="255" man="1"/>
    <brk id="172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Teoh Guat Heong</cp:lastModifiedBy>
  <cp:lastPrinted>2014-05-28T09:48:31Z</cp:lastPrinted>
  <dcterms:created xsi:type="dcterms:W3CDTF">1999-11-25T03:32:38Z</dcterms:created>
  <dcterms:modified xsi:type="dcterms:W3CDTF">2014-05-28T09:51:39Z</dcterms:modified>
  <cp:category/>
  <cp:version/>
  <cp:contentType/>
  <cp:contentStatus/>
</cp:coreProperties>
</file>